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C:\Users\katerina\Documents\Baseline\Baseline-i\Baseline-i-Database\KPI-Helmet\"/>
    </mc:Choice>
  </mc:AlternateContent>
  <bookViews>
    <workbookView xWindow="0" yWindow="-120" windowWidth="9720" windowHeight="12450"/>
  </bookViews>
  <sheets>
    <sheet name="Contents" sheetId="11" r:id="rId1"/>
    <sheet name="Speed" sheetId="1" state="hidden" r:id="rId2"/>
    <sheet name="Seat belts &amp; CRS" sheetId="2" state="hidden" r:id="rId3"/>
    <sheet name="CRS- in-vehicle inspection" sheetId="12" state="hidden" r:id="rId4"/>
    <sheet name="Helmet-Cyclists-Minimum" sheetId="13" r:id="rId5"/>
    <sheet name="Helmet-Cyclists-Recommended" sheetId="16" r:id="rId6"/>
    <sheet name="Helmet-Cyclists-Semiaggregate" sheetId="17" r:id="rId7"/>
    <sheet name="Helmet-PTWs-Minimum" sheetId="3" r:id="rId8"/>
    <sheet name="Helmet-PTWs-Recommended" sheetId="18" r:id="rId9"/>
    <sheet name="Alcohol" sheetId="4" state="hidden" r:id="rId10"/>
    <sheet name="Alcohol-Questionnaire Survey" sheetId="14" state="hidden" r:id="rId11"/>
    <sheet name="Distraction" sheetId="5" state="hidden" r:id="rId12"/>
    <sheet name="Vehicle Safety" sheetId="8" state="hidden" r:id="rId13"/>
    <sheet name="Infrastructure" sheetId="10" state="hidden" r:id="rId14"/>
    <sheet name="Post-Crash Care" sheetId="6" state="hidden" r:id="rId15"/>
    <sheet name="Helmet-PTWs-Semiaggregate" sheetId="19" r:id="rId16"/>
    <sheet name="Metadata-Cycle Helmet" sheetId="15" r:id="rId17"/>
    <sheet name="Metadata-PTWs Helmet" sheetId="21" r:id="rId18"/>
    <sheet name="Statistics" sheetId="22" r:id="rId19"/>
  </sheets>
  <externalReferences>
    <externalReference r:id="rId20"/>
    <externalReference r:id="rId21"/>
  </externalReferences>
  <definedNames>
    <definedName name="_xlnm._FilterDatabase" localSheetId="10" hidden="1">'Alcohol-Questionnaire Survey'!$B$18:$AV$223</definedName>
    <definedName name="_xlnm._FilterDatabase" localSheetId="12" hidden="1">'Vehicle Safety'!$B$4:$E$8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70" i="15" l="1"/>
  <c r="V69" i="15"/>
  <c r="V67" i="15"/>
  <c r="V66" i="15"/>
  <c r="X72" i="21"/>
  <c r="X70" i="21"/>
  <c r="X69" i="21"/>
  <c r="X68" i="21"/>
  <c r="X67" i="21"/>
  <c r="X66" i="21"/>
  <c r="Y215" i="19" l="1"/>
  <c r="X215" i="19"/>
  <c r="W215" i="19"/>
  <c r="V215" i="19"/>
  <c r="U215" i="19"/>
  <c r="T215" i="19"/>
  <c r="S215" i="19"/>
  <c r="R215" i="19"/>
  <c r="Q215" i="19"/>
  <c r="P215" i="19"/>
  <c r="O215" i="19"/>
  <c r="N215" i="19"/>
  <c r="M215" i="19"/>
  <c r="L215" i="19"/>
  <c r="K215" i="19"/>
  <c r="J215" i="19"/>
  <c r="I215" i="19"/>
  <c r="H215" i="19"/>
  <c r="G215" i="19"/>
  <c r="F215" i="19"/>
  <c r="E215" i="19"/>
  <c r="Y214" i="19"/>
  <c r="X214" i="19"/>
  <c r="W214" i="19"/>
  <c r="V214" i="19"/>
  <c r="U214" i="19"/>
  <c r="T214" i="19"/>
  <c r="S214" i="19"/>
  <c r="R214" i="19"/>
  <c r="Q214" i="19"/>
  <c r="P214" i="19"/>
  <c r="O214" i="19"/>
  <c r="N214" i="19"/>
  <c r="M214" i="19"/>
  <c r="L214" i="19"/>
  <c r="K214" i="19"/>
  <c r="J214" i="19"/>
  <c r="I214" i="19"/>
  <c r="H214" i="19"/>
  <c r="G214" i="19"/>
  <c r="F214" i="19"/>
  <c r="E214" i="19"/>
  <c r="Y213" i="19"/>
  <c r="X213" i="19"/>
  <c r="W213" i="19"/>
  <c r="V213" i="19"/>
  <c r="U213" i="19"/>
  <c r="T213" i="19"/>
  <c r="S213" i="19"/>
  <c r="R213" i="19"/>
  <c r="Q213" i="19"/>
  <c r="P213" i="19"/>
  <c r="O213" i="19"/>
  <c r="N213" i="19"/>
  <c r="M213" i="19"/>
  <c r="L213" i="19"/>
  <c r="K213" i="19"/>
  <c r="J213" i="19"/>
  <c r="I213" i="19"/>
  <c r="H213" i="19"/>
  <c r="G213" i="19"/>
  <c r="F213" i="19"/>
  <c r="E213" i="19"/>
  <c r="Y206" i="19"/>
  <c r="X206" i="19"/>
  <c r="W206" i="19"/>
  <c r="V206" i="19"/>
  <c r="U206" i="19"/>
  <c r="T206" i="19"/>
  <c r="S206" i="19"/>
  <c r="R206" i="19"/>
  <c r="Q206" i="19"/>
  <c r="P206" i="19"/>
  <c r="O206" i="19"/>
  <c r="N206" i="19"/>
  <c r="M206" i="19"/>
  <c r="L206" i="19"/>
  <c r="K206" i="19"/>
  <c r="J206" i="19"/>
  <c r="I206" i="19"/>
  <c r="H206" i="19"/>
  <c r="G206" i="19"/>
  <c r="F206" i="19"/>
  <c r="E206" i="19"/>
  <c r="Y203" i="19"/>
  <c r="X203" i="19"/>
  <c r="W203" i="19"/>
  <c r="V203" i="19"/>
  <c r="U203" i="19"/>
  <c r="T203" i="19"/>
  <c r="S203" i="19"/>
  <c r="R203" i="19"/>
  <c r="Q203" i="19"/>
  <c r="P203" i="19"/>
  <c r="O203" i="19"/>
  <c r="N203" i="19"/>
  <c r="M203" i="19"/>
  <c r="L203" i="19"/>
  <c r="K203" i="19"/>
  <c r="J203" i="19"/>
  <c r="I203" i="19"/>
  <c r="H203" i="19"/>
  <c r="G203" i="19"/>
  <c r="F203" i="19"/>
  <c r="E203" i="19"/>
  <c r="Y200" i="19"/>
  <c r="X200" i="19"/>
  <c r="W200" i="19"/>
  <c r="V200" i="19"/>
  <c r="U200" i="19"/>
  <c r="T200" i="19"/>
  <c r="S200" i="19"/>
  <c r="R200" i="19"/>
  <c r="Q200" i="19"/>
  <c r="P200" i="19"/>
  <c r="O200" i="19"/>
  <c r="N200" i="19"/>
  <c r="M200" i="19"/>
  <c r="L200" i="19"/>
  <c r="K200" i="19"/>
  <c r="J200" i="19"/>
  <c r="I200" i="19"/>
  <c r="H200" i="19"/>
  <c r="G200" i="19"/>
  <c r="F200" i="19"/>
  <c r="E200" i="19"/>
  <c r="Y197" i="19"/>
  <c r="X197" i="19"/>
  <c r="W197" i="19"/>
  <c r="V197" i="19"/>
  <c r="U197" i="19"/>
  <c r="T197" i="19"/>
  <c r="S197" i="19"/>
  <c r="R197" i="19"/>
  <c r="Q197" i="19"/>
  <c r="P197" i="19"/>
  <c r="O197" i="19"/>
  <c r="N197" i="19"/>
  <c r="M197" i="19"/>
  <c r="L197" i="19"/>
  <c r="K197" i="19"/>
  <c r="J197" i="19"/>
  <c r="I197" i="19"/>
  <c r="H197" i="19"/>
  <c r="G197" i="19"/>
  <c r="F197" i="19"/>
  <c r="E197" i="19"/>
  <c r="Y194" i="19"/>
  <c r="X194" i="19"/>
  <c r="W194" i="19"/>
  <c r="V194" i="19"/>
  <c r="U194" i="19"/>
  <c r="T194" i="19"/>
  <c r="S194" i="19"/>
  <c r="R194" i="19"/>
  <c r="Q194" i="19"/>
  <c r="P194" i="19"/>
  <c r="O194" i="19"/>
  <c r="N194" i="19"/>
  <c r="M194" i="19"/>
  <c r="L194" i="19"/>
  <c r="K194" i="19"/>
  <c r="J194" i="19"/>
  <c r="I194" i="19"/>
  <c r="H194" i="19"/>
  <c r="G194" i="19"/>
  <c r="F194" i="19"/>
  <c r="E194" i="19"/>
  <c r="Y191" i="19"/>
  <c r="X191" i="19"/>
  <c r="W191" i="19"/>
  <c r="V191" i="19"/>
  <c r="U191" i="19"/>
  <c r="T191" i="19"/>
  <c r="O191" i="19"/>
  <c r="N191" i="19"/>
  <c r="M191" i="19"/>
  <c r="L191" i="19"/>
  <c r="K191" i="19"/>
  <c r="J191" i="19"/>
  <c r="I191" i="19"/>
  <c r="H191" i="19"/>
  <c r="G191" i="19"/>
  <c r="F191" i="19"/>
  <c r="E191" i="19"/>
  <c r="Y167" i="16" l="1"/>
  <c r="X167" i="16"/>
  <c r="W167" i="16"/>
  <c r="V167" i="16"/>
  <c r="U167" i="16"/>
  <c r="T167" i="16"/>
  <c r="S167" i="16"/>
  <c r="R167" i="16"/>
  <c r="Q167" i="16"/>
  <c r="P167" i="16"/>
  <c r="O167" i="16"/>
  <c r="N167" i="16"/>
  <c r="M167" i="16"/>
  <c r="L167" i="16"/>
  <c r="K167" i="16"/>
  <c r="J167" i="16"/>
  <c r="I167" i="16"/>
  <c r="H167" i="16"/>
  <c r="G167" i="16"/>
  <c r="F167" i="16"/>
  <c r="E167" i="16"/>
  <c r="F166" i="16"/>
  <c r="F165" i="16"/>
  <c r="Y162" i="16"/>
  <c r="Y164" i="16" s="1"/>
  <c r="X162" i="16"/>
  <c r="X164" i="16" s="1"/>
  <c r="W162" i="16"/>
  <c r="W164" i="16" s="1"/>
  <c r="V162" i="16"/>
  <c r="V164" i="16" s="1"/>
  <c r="U162" i="16"/>
  <c r="U164" i="16" s="1"/>
  <c r="T162" i="16"/>
  <c r="T164" i="16" s="1"/>
  <c r="O162" i="16"/>
  <c r="O164" i="16" s="1"/>
  <c r="N162" i="16"/>
  <c r="N164" i="16" s="1"/>
  <c r="M162" i="16"/>
  <c r="M164" i="16" s="1"/>
  <c r="L162" i="16"/>
  <c r="L164" i="16" s="1"/>
  <c r="K162" i="16"/>
  <c r="K164" i="16" s="1"/>
  <c r="J162" i="16"/>
  <c r="J164" i="16" s="1"/>
  <c r="I162" i="16"/>
  <c r="I164" i="16" s="1"/>
  <c r="H162" i="16"/>
  <c r="H164" i="16" s="1"/>
  <c r="G162" i="16"/>
  <c r="G164" i="16" s="1"/>
  <c r="F162" i="16"/>
  <c r="F164" i="16" s="1"/>
  <c r="E162" i="16"/>
  <c r="E164" i="16" s="1"/>
  <c r="Y161" i="16"/>
  <c r="X161" i="16"/>
  <c r="W161" i="16"/>
  <c r="V161" i="16"/>
  <c r="U161" i="16"/>
  <c r="T161" i="16"/>
  <c r="O161" i="16"/>
  <c r="N161" i="16"/>
  <c r="M161" i="16"/>
  <c r="L161" i="16"/>
  <c r="K161" i="16"/>
  <c r="J161" i="16"/>
  <c r="I161" i="16"/>
  <c r="H161" i="16"/>
  <c r="G161" i="16"/>
  <c r="F161" i="16"/>
  <c r="E161" i="16"/>
  <c r="Y158" i="16"/>
  <c r="X158" i="16"/>
  <c r="W158" i="16"/>
  <c r="V158" i="16"/>
  <c r="U158" i="16"/>
  <c r="T158" i="16"/>
  <c r="O158" i="16"/>
  <c r="N158" i="16"/>
  <c r="M158" i="16"/>
  <c r="L158" i="16"/>
  <c r="K158" i="16"/>
  <c r="J158" i="16"/>
  <c r="I158" i="16"/>
  <c r="H158" i="16"/>
  <c r="G158" i="16"/>
  <c r="F158" i="16"/>
  <c r="E158" i="16"/>
  <c r="V155" i="16"/>
  <c r="N155" i="16"/>
  <c r="Y153" i="16"/>
  <c r="Y155" i="16" s="1"/>
  <c r="X153" i="16"/>
  <c r="X155" i="16" s="1"/>
  <c r="W153" i="16"/>
  <c r="W155" i="16" s="1"/>
  <c r="V153" i="16"/>
  <c r="U153" i="16"/>
  <c r="U155" i="16" s="1"/>
  <c r="T153" i="16"/>
  <c r="T155" i="16" s="1"/>
  <c r="O153" i="16"/>
  <c r="O155" i="16" s="1"/>
  <c r="N153" i="16"/>
  <c r="M153" i="16"/>
  <c r="M155" i="16" s="1"/>
  <c r="L153" i="16"/>
  <c r="L155" i="16" s="1"/>
  <c r="K153" i="16"/>
  <c r="K155" i="16" s="1"/>
  <c r="J153" i="16"/>
  <c r="J155" i="16" s="1"/>
  <c r="I153" i="16"/>
  <c r="I155" i="16" s="1"/>
  <c r="H153" i="16"/>
  <c r="H155" i="16" s="1"/>
  <c r="G153" i="16"/>
  <c r="G155" i="16" s="1"/>
  <c r="F153" i="16"/>
  <c r="F155" i="16" s="1"/>
  <c r="E153" i="16"/>
  <c r="E155" i="16" s="1"/>
  <c r="Y152" i="16"/>
  <c r="X152" i="16"/>
  <c r="W152" i="16"/>
  <c r="V152" i="16"/>
  <c r="U152" i="16"/>
  <c r="T152" i="16"/>
  <c r="O152" i="16"/>
  <c r="N152" i="16"/>
  <c r="M152" i="16"/>
  <c r="L152" i="16"/>
  <c r="K152" i="16"/>
  <c r="J152" i="16"/>
  <c r="I152" i="16"/>
  <c r="H152" i="16"/>
  <c r="G152" i="16"/>
  <c r="F152" i="16"/>
  <c r="E152" i="16"/>
  <c r="Y149" i="16"/>
  <c r="X149" i="16"/>
  <c r="W149" i="16"/>
  <c r="V149" i="16"/>
  <c r="U149" i="16"/>
  <c r="T149" i="16"/>
  <c r="O149" i="16"/>
  <c r="N149" i="16"/>
  <c r="M149" i="16"/>
  <c r="L149" i="16"/>
  <c r="K149" i="16"/>
  <c r="J149" i="16"/>
  <c r="I149" i="16"/>
  <c r="H149" i="16"/>
  <c r="G149" i="16"/>
  <c r="F149" i="16"/>
  <c r="E149" i="16"/>
  <c r="Y144" i="16"/>
  <c r="Y146" i="16" s="1"/>
  <c r="X144" i="16"/>
  <c r="X146" i="16" s="1"/>
  <c r="W144" i="16"/>
  <c r="W146" i="16" s="1"/>
  <c r="V144" i="16"/>
  <c r="V146" i="16" s="1"/>
  <c r="U144" i="16"/>
  <c r="U146" i="16" s="1"/>
  <c r="T144" i="16"/>
  <c r="T146" i="16" s="1"/>
  <c r="O144" i="16"/>
  <c r="O146" i="16" s="1"/>
  <c r="N144" i="16"/>
  <c r="N146" i="16" s="1"/>
  <c r="M144" i="16"/>
  <c r="M146" i="16" s="1"/>
  <c r="L144" i="16"/>
  <c r="L146" i="16" s="1"/>
  <c r="K144" i="16"/>
  <c r="K146" i="16" s="1"/>
  <c r="J144" i="16"/>
  <c r="J146" i="16" s="1"/>
  <c r="I144" i="16"/>
  <c r="I146" i="16" s="1"/>
  <c r="H144" i="16"/>
  <c r="H146" i="16" s="1"/>
  <c r="G144" i="16"/>
  <c r="G146" i="16" s="1"/>
  <c r="F144" i="16"/>
  <c r="F146" i="16" s="1"/>
  <c r="E144" i="16"/>
  <c r="E146" i="16" s="1"/>
  <c r="Y143" i="16"/>
  <c r="X143" i="16"/>
  <c r="W143" i="16"/>
  <c r="V143" i="16"/>
  <c r="U143" i="16"/>
  <c r="T143" i="16"/>
  <c r="O143" i="16"/>
  <c r="N143" i="16"/>
  <c r="M143" i="16"/>
  <c r="L143" i="16"/>
  <c r="K143" i="16"/>
  <c r="J143" i="16"/>
  <c r="I143" i="16"/>
  <c r="H143" i="16"/>
  <c r="G143" i="16"/>
  <c r="F143" i="16"/>
  <c r="E143" i="16"/>
  <c r="Y140" i="16"/>
  <c r="X140" i="16"/>
  <c r="W140" i="16"/>
  <c r="V140" i="16"/>
  <c r="U140" i="16"/>
  <c r="T140" i="16"/>
  <c r="O140" i="16"/>
  <c r="N140" i="16"/>
  <c r="M140" i="16"/>
  <c r="L140" i="16"/>
  <c r="K140" i="16"/>
  <c r="J140" i="16"/>
  <c r="I140" i="16"/>
  <c r="H140" i="16"/>
  <c r="G140" i="16"/>
  <c r="F140" i="16"/>
  <c r="E140" i="16"/>
  <c r="V146" i="18" l="1"/>
  <c r="Y146" i="18" s="1"/>
  <c r="P146" i="18"/>
  <c r="J146" i="18"/>
  <c r="V145" i="18"/>
  <c r="X145" i="18" s="1"/>
  <c r="P145" i="18"/>
  <c r="S145" i="18" s="1"/>
  <c r="J145" i="18"/>
  <c r="M145" i="18" s="1"/>
  <c r="V144" i="18"/>
  <c r="P144" i="18"/>
  <c r="R144" i="18" s="1"/>
  <c r="J144" i="18"/>
  <c r="M144" i="18" s="1"/>
  <c r="V143" i="18"/>
  <c r="Y143" i="18" s="1"/>
  <c r="P143" i="18"/>
  <c r="J143" i="18"/>
  <c r="L143" i="18" s="1"/>
  <c r="V142" i="18"/>
  <c r="X142" i="18" s="1"/>
  <c r="P142" i="18"/>
  <c r="S142" i="18" s="1"/>
  <c r="J142" i="18"/>
  <c r="V141" i="18"/>
  <c r="X141" i="18" s="1"/>
  <c r="P141" i="18"/>
  <c r="S141" i="18" s="1"/>
  <c r="J141" i="18"/>
  <c r="M141" i="18" s="1"/>
  <c r="V140" i="18"/>
  <c r="P140" i="18"/>
  <c r="R140" i="18" s="1"/>
  <c r="J140" i="18"/>
  <c r="M140" i="18" s="1"/>
  <c r="V139" i="18"/>
  <c r="Y139" i="18" s="1"/>
  <c r="P139" i="18"/>
  <c r="J139" i="18"/>
  <c r="L139" i="18" s="1"/>
  <c r="V138" i="18"/>
  <c r="Y138" i="18" s="1"/>
  <c r="P138" i="18"/>
  <c r="S138" i="18" s="1"/>
  <c r="J138" i="18"/>
  <c r="V137" i="18"/>
  <c r="X137" i="18" s="1"/>
  <c r="P137" i="18"/>
  <c r="R137" i="18" s="1"/>
  <c r="J137" i="18"/>
  <c r="M137" i="18" s="1"/>
  <c r="V136" i="18"/>
  <c r="P136" i="18"/>
  <c r="R136" i="18" s="1"/>
  <c r="J136" i="18"/>
  <c r="M136" i="18" s="1"/>
  <c r="V135" i="18"/>
  <c r="Y135" i="18" s="1"/>
  <c r="P135" i="18"/>
  <c r="J135" i="18"/>
  <c r="L135" i="18" s="1"/>
  <c r="V134" i="18"/>
  <c r="Y134" i="18" s="1"/>
  <c r="P134" i="18"/>
  <c r="S134" i="18" s="1"/>
  <c r="J134" i="18"/>
  <c r="V133" i="18"/>
  <c r="X133" i="18" s="1"/>
  <c r="P133" i="18"/>
  <c r="S133" i="18" s="1"/>
  <c r="J133" i="18"/>
  <c r="M133" i="18" s="1"/>
  <c r="V132" i="18"/>
  <c r="J132" i="18"/>
  <c r="L132" i="18" s="1"/>
  <c r="V131" i="18"/>
  <c r="Y131" i="18" s="1"/>
  <c r="P131" i="18"/>
  <c r="J131" i="18"/>
  <c r="L131" i="18" s="1"/>
  <c r="V130" i="18"/>
  <c r="X130" i="18" s="1"/>
  <c r="P130" i="18"/>
  <c r="S130" i="18" s="1"/>
  <c r="J130" i="18"/>
  <c r="V129" i="18"/>
  <c r="X129" i="18" s="1"/>
  <c r="J129" i="18"/>
  <c r="M129" i="18" s="1"/>
  <c r="V128" i="18"/>
  <c r="P128" i="18"/>
  <c r="R128" i="18" s="1"/>
  <c r="J128" i="18"/>
  <c r="M128" i="18" s="1"/>
  <c r="V127" i="18"/>
  <c r="Y127" i="18" s="1"/>
  <c r="P127" i="18"/>
  <c r="J127" i="18"/>
  <c r="L127" i="18" s="1"/>
  <c r="V126" i="18"/>
  <c r="X126" i="18" s="1"/>
  <c r="J126" i="18"/>
  <c r="V125" i="18"/>
  <c r="X125" i="18" s="1"/>
  <c r="P125" i="18"/>
  <c r="S125" i="18" s="1"/>
  <c r="J125" i="18"/>
  <c r="M125" i="18" s="1"/>
  <c r="V124" i="18"/>
  <c r="P124" i="18"/>
  <c r="R124" i="18" s="1"/>
  <c r="J124" i="18"/>
  <c r="M124" i="18" s="1"/>
  <c r="V123" i="18"/>
  <c r="Y123" i="18" s="1"/>
  <c r="J123" i="18"/>
  <c r="L123" i="18" s="1"/>
  <c r="V122" i="18"/>
  <c r="Y122" i="18" s="1"/>
  <c r="P122" i="18"/>
  <c r="S122" i="18" s="1"/>
  <c r="J122" i="18"/>
  <c r="V121" i="18"/>
  <c r="X121" i="18" s="1"/>
  <c r="P121" i="18"/>
  <c r="R121" i="18" s="1"/>
  <c r="J121" i="18"/>
  <c r="M121" i="18" s="1"/>
  <c r="V120" i="18"/>
  <c r="P120" i="18"/>
  <c r="R120" i="18" s="1"/>
  <c r="J120" i="18"/>
  <c r="M120" i="18" s="1"/>
  <c r="V119" i="18"/>
  <c r="Y119" i="18" s="1"/>
  <c r="P119" i="18"/>
  <c r="J119" i="18"/>
  <c r="L119" i="18" s="1"/>
  <c r="Y130" i="18" l="1"/>
  <c r="S137" i="18"/>
  <c r="Y142" i="18"/>
  <c r="S121" i="18"/>
  <c r="S124" i="18"/>
  <c r="R125" i="18"/>
  <c r="M132" i="18"/>
  <c r="M119" i="18"/>
  <c r="L120" i="18"/>
  <c r="Y126" i="18"/>
  <c r="M135" i="18"/>
  <c r="L136" i="18"/>
  <c r="S140" i="18"/>
  <c r="R141" i="18"/>
  <c r="Y145" i="18"/>
  <c r="X146" i="18"/>
  <c r="Y129" i="18"/>
  <c r="M123" i="18"/>
  <c r="L124" i="18"/>
  <c r="S128" i="18"/>
  <c r="Y133" i="18"/>
  <c r="X134" i="18"/>
  <c r="M139" i="18"/>
  <c r="L140" i="18"/>
  <c r="S144" i="18"/>
  <c r="R145" i="18"/>
  <c r="Y121" i="18"/>
  <c r="X122" i="18"/>
  <c r="M127" i="18"/>
  <c r="L128" i="18"/>
  <c r="R133" i="18"/>
  <c r="Y137" i="18"/>
  <c r="X138" i="18"/>
  <c r="M143" i="18"/>
  <c r="L144" i="18"/>
  <c r="S120" i="18"/>
  <c r="Y125" i="18"/>
  <c r="M131" i="18"/>
  <c r="S136" i="18"/>
  <c r="Y141" i="18"/>
  <c r="S119" i="18"/>
  <c r="R119" i="18"/>
  <c r="Y120" i="18"/>
  <c r="X120" i="18"/>
  <c r="M122" i="18"/>
  <c r="L122" i="18"/>
  <c r="Y124" i="18"/>
  <c r="X124" i="18"/>
  <c r="M126" i="18"/>
  <c r="L126" i="18"/>
  <c r="S127" i="18"/>
  <c r="R127" i="18"/>
  <c r="Y128" i="18"/>
  <c r="X128" i="18"/>
  <c r="M130" i="18"/>
  <c r="L130" i="18"/>
  <c r="S131" i="18"/>
  <c r="R131" i="18"/>
  <c r="Y132" i="18"/>
  <c r="X132" i="18"/>
  <c r="M134" i="18"/>
  <c r="L134" i="18"/>
  <c r="S135" i="18"/>
  <c r="R135" i="18"/>
  <c r="Y136" i="18"/>
  <c r="X136" i="18"/>
  <c r="M138" i="18"/>
  <c r="L138" i="18"/>
  <c r="S139" i="18"/>
  <c r="R139" i="18"/>
  <c r="Y140" i="18"/>
  <c r="X140" i="18"/>
  <c r="M142" i="18"/>
  <c r="L142" i="18"/>
  <c r="S143" i="18"/>
  <c r="R143" i="18"/>
  <c r="Y144" i="18"/>
  <c r="X144" i="18"/>
  <c r="M146" i="18"/>
  <c r="L146" i="18"/>
  <c r="S146" i="18"/>
  <c r="R146" i="18"/>
  <c r="X119" i="18"/>
  <c r="L121" i="18"/>
  <c r="R122" i="18"/>
  <c r="X123" i="18"/>
  <c r="L125" i="18"/>
  <c r="X127" i="18"/>
  <c r="L129" i="18"/>
  <c r="R130" i="18"/>
  <c r="X131" i="18"/>
  <c r="L133" i="18"/>
  <c r="R134" i="18"/>
  <c r="X135" i="18"/>
  <c r="L137" i="18"/>
  <c r="R138" i="18"/>
  <c r="X139" i="18"/>
  <c r="L141" i="18"/>
  <c r="R142" i="18"/>
  <c r="X143" i="18"/>
  <c r="L145" i="18"/>
  <c r="H619" i="17" l="1"/>
  <c r="H618" i="17"/>
  <c r="H617" i="17"/>
  <c r="H616" i="17"/>
  <c r="H615" i="17"/>
  <c r="H614" i="17"/>
  <c r="H613" i="17"/>
  <c r="H612" i="17"/>
  <c r="H611" i="17"/>
  <c r="H610" i="17"/>
  <c r="H609" i="17"/>
  <c r="H608" i="17"/>
  <c r="H607" i="17"/>
  <c r="H606" i="17"/>
  <c r="H605" i="17"/>
  <c r="H604" i="17"/>
  <c r="H603" i="17"/>
  <c r="H602" i="17"/>
  <c r="H601" i="17"/>
  <c r="H600" i="17"/>
  <c r="H599" i="17"/>
  <c r="H598" i="17"/>
  <c r="H597" i="17"/>
  <c r="H596" i="17"/>
  <c r="H595" i="17"/>
  <c r="H594" i="17"/>
  <c r="H593" i="17"/>
  <c r="H592" i="17"/>
  <c r="H591" i="17"/>
  <c r="H590" i="17"/>
  <c r="H589" i="17"/>
  <c r="H588" i="17"/>
  <c r="H587" i="17"/>
  <c r="H586" i="17"/>
  <c r="H585" i="17"/>
  <c r="H584" i="17"/>
  <c r="H583" i="17"/>
  <c r="H582" i="17"/>
  <c r="H581" i="17"/>
  <c r="H580" i="17"/>
  <c r="H579" i="17"/>
  <c r="H578" i="17"/>
  <c r="H577" i="17"/>
  <c r="H576" i="17"/>
  <c r="H575" i="17"/>
  <c r="H574" i="17"/>
  <c r="H573" i="17"/>
  <c r="H572" i="17"/>
  <c r="H571" i="17"/>
  <c r="H570" i="17"/>
  <c r="H569" i="17"/>
  <c r="H568" i="17"/>
  <c r="H567" i="17"/>
  <c r="H566" i="17"/>
  <c r="H565" i="17"/>
  <c r="H564" i="17"/>
  <c r="H563" i="17"/>
  <c r="H562" i="17"/>
  <c r="H561" i="17"/>
  <c r="H560" i="17"/>
  <c r="H559" i="17"/>
  <c r="H558" i="17"/>
  <c r="H557" i="17"/>
  <c r="H556" i="17"/>
  <c r="H555" i="17"/>
  <c r="H554" i="17"/>
  <c r="H553" i="17"/>
  <c r="H552" i="17"/>
  <c r="H551" i="17"/>
  <c r="H550" i="17"/>
  <c r="H549" i="17"/>
  <c r="H548" i="17"/>
  <c r="H547" i="17"/>
  <c r="H546" i="17"/>
  <c r="H545" i="17"/>
  <c r="H544" i="17"/>
  <c r="H543" i="17"/>
  <c r="H542" i="17"/>
  <c r="H541" i="17"/>
  <c r="H540" i="17"/>
  <c r="H539" i="17"/>
  <c r="H538" i="17"/>
  <c r="H537" i="17"/>
  <c r="H536" i="17"/>
  <c r="H535" i="17"/>
  <c r="H534" i="17"/>
  <c r="H533" i="17"/>
  <c r="H532" i="17"/>
  <c r="H531" i="17"/>
  <c r="H530" i="17"/>
  <c r="H529" i="17"/>
  <c r="H528" i="17"/>
  <c r="H527" i="17"/>
  <c r="H526" i="17"/>
  <c r="H525" i="17"/>
  <c r="H524" i="17"/>
  <c r="H523" i="17"/>
  <c r="H522" i="17"/>
  <c r="H521" i="17"/>
  <c r="H520" i="17"/>
  <c r="H519" i="17"/>
  <c r="H518" i="17"/>
  <c r="H517" i="17"/>
  <c r="H516" i="17"/>
  <c r="H515" i="17"/>
  <c r="H514" i="17"/>
  <c r="H513" i="17"/>
  <c r="H512" i="17"/>
  <c r="H511" i="17"/>
  <c r="H510" i="17"/>
  <c r="H509" i="17"/>
  <c r="H508" i="17"/>
  <c r="W507" i="17"/>
  <c r="V507" i="17"/>
  <c r="H507" i="17"/>
  <c r="H506" i="17"/>
  <c r="H505" i="17"/>
  <c r="H504" i="17"/>
  <c r="H503" i="17"/>
  <c r="H502" i="17"/>
  <c r="H501" i="17"/>
  <c r="H500" i="17"/>
  <c r="H499" i="17"/>
  <c r="H498" i="17"/>
  <c r="H497" i="17"/>
  <c r="H496" i="17"/>
  <c r="H495" i="17"/>
  <c r="H494" i="17"/>
  <c r="H493" i="17"/>
  <c r="H492" i="17"/>
  <c r="H491" i="17"/>
  <c r="H490" i="17"/>
  <c r="H489" i="17"/>
  <c r="H488" i="17"/>
  <c r="H487" i="17"/>
  <c r="H486" i="17"/>
  <c r="H485" i="17"/>
  <c r="H484" i="17"/>
  <c r="H483" i="17"/>
  <c r="H482" i="17"/>
  <c r="H481" i="17"/>
  <c r="H480" i="17"/>
  <c r="H479" i="17"/>
  <c r="H478" i="17"/>
  <c r="H477" i="17"/>
  <c r="H476" i="17"/>
  <c r="P475" i="17"/>
  <c r="H475" i="17"/>
  <c r="H474" i="17"/>
  <c r="H473" i="17"/>
  <c r="H472" i="17"/>
  <c r="H471" i="17"/>
  <c r="H470" i="17"/>
  <c r="H469" i="17"/>
  <c r="H468" i="17"/>
  <c r="H467" i="17"/>
  <c r="H466" i="17"/>
  <c r="H465" i="17"/>
  <c r="H464" i="17"/>
  <c r="H463" i="17"/>
  <c r="H462" i="17"/>
  <c r="H461" i="17"/>
  <c r="H460" i="17"/>
  <c r="H459" i="17"/>
  <c r="H458" i="17"/>
  <c r="H457" i="17"/>
  <c r="H456" i="17"/>
  <c r="H455" i="17"/>
  <c r="H454" i="17"/>
  <c r="H453" i="17"/>
  <c r="H452" i="17"/>
  <c r="H451" i="17"/>
  <c r="H450" i="17"/>
  <c r="H449" i="17"/>
  <c r="H448" i="17"/>
  <c r="H447" i="17"/>
  <c r="H446" i="17"/>
  <c r="H445" i="17"/>
  <c r="H444" i="17"/>
  <c r="H443" i="17"/>
  <c r="H442" i="17"/>
  <c r="H441" i="17"/>
  <c r="V4" i="1" l="1"/>
  <c r="V5" i="1"/>
  <c r="V6" i="1"/>
  <c r="V7" i="1"/>
  <c r="R4" i="1"/>
</calcChain>
</file>

<file path=xl/sharedStrings.xml><?xml version="1.0" encoding="utf-8"?>
<sst xmlns="http://schemas.openxmlformats.org/spreadsheetml/2006/main" count="14797" uniqueCount="1001">
  <si>
    <t>Contents</t>
  </si>
  <si>
    <t>Metadata</t>
  </si>
  <si>
    <t>BASELINE - Speed</t>
  </si>
  <si>
    <t>Minimum Level (required)</t>
  </si>
  <si>
    <t>Time period</t>
  </si>
  <si>
    <t>Road Type</t>
  </si>
  <si>
    <t>Vehicle Type</t>
  </si>
  <si>
    <t>Nr of Locations</t>
  </si>
  <si>
    <t>N</t>
  </si>
  <si>
    <t>Traffic Counts</t>
  </si>
  <si>
    <t>Weight proportion</t>
  </si>
  <si>
    <t>Average Speed</t>
  </si>
  <si>
    <t>SE1</t>
  </si>
  <si>
    <t>CI (95%) - lower bound1</t>
  </si>
  <si>
    <t>CI (95%) - upper bound1</t>
  </si>
  <si>
    <t>Standard deviation of speed</t>
  </si>
  <si>
    <t>85th percentile of speed</t>
  </si>
  <si>
    <t>SE2</t>
  </si>
  <si>
    <t>CI (95%) - lower bound2</t>
  </si>
  <si>
    <t>CI (95%) - upper bound2</t>
  </si>
  <si>
    <t>KPI</t>
  </si>
  <si>
    <t>SE3</t>
  </si>
  <si>
    <t>CI (95%) - lower bound3</t>
  </si>
  <si>
    <t>CI (95%) - upper bound3</t>
  </si>
  <si>
    <t>SE</t>
  </si>
  <si>
    <t>weekday/daytime</t>
  </si>
  <si>
    <t>motorways</t>
  </si>
  <si>
    <t>passenger cars</t>
  </si>
  <si>
    <t>rural roads</t>
  </si>
  <si>
    <t>urban roads</t>
  </si>
  <si>
    <t>(All roads)</t>
  </si>
  <si>
    <t>passenger cars-Total</t>
  </si>
  <si>
    <t>Minimum level (recommended options)</t>
  </si>
  <si>
    <t>vans, small trucks</t>
  </si>
  <si>
    <t>trucks/ buses/ heavy goods vehicles</t>
  </si>
  <si>
    <t>motorcycles</t>
  </si>
  <si>
    <t>motorways-Total</t>
  </si>
  <si>
    <t>(All vehicles)</t>
  </si>
  <si>
    <t>rural roads-Total</t>
  </si>
  <si>
    <t>urban road-Total</t>
  </si>
  <si>
    <t>vans, small trucks-Total</t>
  </si>
  <si>
    <t>trucks/ buses/ heavy goods vehicles-Total</t>
  </si>
  <si>
    <t>motorcycles-Total</t>
  </si>
  <si>
    <t>Legend</t>
  </si>
  <si>
    <t>Level 0</t>
  </si>
  <si>
    <t>no disaggregation</t>
  </si>
  <si>
    <t>Level 1</t>
  </si>
  <si>
    <t>1st level of disaggregation: available data for each stratum/variable</t>
  </si>
  <si>
    <t>Level 2</t>
  </si>
  <si>
    <t>2nd level of disaggregation: available data for 2 strata/variables’ crossings</t>
  </si>
  <si>
    <t>Nr of locations</t>
  </si>
  <si>
    <t>Number of locations where measurements take place</t>
  </si>
  <si>
    <t>Number of observed vehicles</t>
  </si>
  <si>
    <t>as defined in the methodological guidelines</t>
  </si>
  <si>
    <t>Standard Error</t>
  </si>
  <si>
    <t>CI</t>
  </si>
  <si>
    <t>Confidence Interval</t>
  </si>
  <si>
    <t>BASELINE - SeatBelt&amp;CRS</t>
  </si>
  <si>
    <t>Driver (optional)</t>
  </si>
  <si>
    <t>Front occupant</t>
  </si>
  <si>
    <t>Rear passenger</t>
  </si>
  <si>
    <t>Total - seat belt</t>
  </si>
  <si>
    <t>CRS</t>
  </si>
  <si>
    <t>N-driver</t>
  </si>
  <si>
    <t>Nused-driver</t>
  </si>
  <si>
    <t>KPI-driver</t>
  </si>
  <si>
    <t>N-front</t>
  </si>
  <si>
    <t>Nused-front</t>
  </si>
  <si>
    <t>KPI-front</t>
  </si>
  <si>
    <t>N-rear</t>
  </si>
  <si>
    <t>Nused-rear</t>
  </si>
  <si>
    <t>KPI-rear</t>
  </si>
  <si>
    <t>Ntotal</t>
  </si>
  <si>
    <t>Nused-total</t>
  </si>
  <si>
    <t>KPI-total</t>
  </si>
  <si>
    <t>SE4</t>
  </si>
  <si>
    <t>CI (95%) - lower bound4</t>
  </si>
  <si>
    <t>CI (95%) - upper bound4</t>
  </si>
  <si>
    <t>N-children</t>
  </si>
  <si>
    <t>Nused-CRS</t>
  </si>
  <si>
    <t>KPI-CRS</t>
  </si>
  <si>
    <t>SE5</t>
  </si>
  <si>
    <t>CI (95%) - lower bound5</t>
  </si>
  <si>
    <t>CI (95%) - upper bound5</t>
  </si>
  <si>
    <t>(all periods)</t>
  </si>
  <si>
    <t>passenger car-Total</t>
  </si>
  <si>
    <t>(all roads)</t>
  </si>
  <si>
    <t>weekend/daytime</t>
  </si>
  <si>
    <t>goods vehicle-Total</t>
  </si>
  <si>
    <t>weekday/daytime-Total</t>
  </si>
  <si>
    <t>(all modes)</t>
  </si>
  <si>
    <t>weekend/daytime-Total</t>
  </si>
  <si>
    <t>urban roads-Total</t>
  </si>
  <si>
    <t>Level 3</t>
  </si>
  <si>
    <t>3rd level of disaggregation: available data for 3 strata/variables’ crossings</t>
  </si>
  <si>
    <t>Number of observed drivers and/or passengers</t>
  </si>
  <si>
    <t>BASELINE - CRS (in-vehicle inspections)</t>
  </si>
  <si>
    <t>Ncorrect</t>
  </si>
  <si>
    <t>CI (95%) - lower bound</t>
  </si>
  <si>
    <t>CI (95%) - upper bound</t>
  </si>
  <si>
    <t>passenger car</t>
  </si>
  <si>
    <t>2 levels of disaggregation (time period and age group)</t>
  </si>
  <si>
    <t>Number of locations where in-vehicle inspections take place</t>
  </si>
  <si>
    <t>Number of observed occupants</t>
  </si>
  <si>
    <t>BASELINE - Helmet for Cyclists</t>
  </si>
  <si>
    <t>Rider</t>
  </si>
  <si>
    <t>Passenger</t>
  </si>
  <si>
    <t xml:space="preserve">Total </t>
  </si>
  <si>
    <t>N-rider</t>
  </si>
  <si>
    <t>Nused-rider</t>
  </si>
  <si>
    <t>KPI-rider</t>
  </si>
  <si>
    <t>N-passenger</t>
  </si>
  <si>
    <t>Nused-passenger</t>
  </si>
  <si>
    <t>KPI-passenger</t>
  </si>
  <si>
    <t>N-total</t>
  </si>
  <si>
    <t>(all cycles)</t>
  </si>
  <si>
    <t>Bike-Total</t>
  </si>
  <si>
    <t>Electric bike-Total</t>
  </si>
  <si>
    <t>BASELINE - Helmet for PTWs</t>
  </si>
  <si>
    <t>Motorcycle</t>
  </si>
  <si>
    <t>(all PTWs)</t>
  </si>
  <si>
    <t>Motorcycle-Total</t>
  </si>
  <si>
    <t>Moped</t>
  </si>
  <si>
    <t>Moped-Total</t>
  </si>
  <si>
    <t>BASELINE - Alcohol</t>
  </si>
  <si>
    <t>Total drivers</t>
  </si>
  <si>
    <t>N-tot</t>
  </si>
  <si>
    <t>N-within legal limit-tot</t>
  </si>
  <si>
    <t>N-above legal limit-tot</t>
  </si>
  <si>
    <t>KPI-tot</t>
  </si>
  <si>
    <t>weekday/night-time-Total</t>
  </si>
  <si>
    <t>weekend/night-time-Total</t>
  </si>
  <si>
    <t>Novice drivers</t>
  </si>
  <si>
    <t>Professional drivers</t>
  </si>
  <si>
    <t>% drivers - BAC 0.0 (optional)-tot</t>
  </si>
  <si>
    <t>% drivers - BAC 0.0-0.2 (optional)-tot</t>
  </si>
  <si>
    <t>% drivers - BAC 0.2-0.5 (optional)-tot</t>
  </si>
  <si>
    <t>% drivers - BAC 0.5-0.8 (optional)-tot</t>
  </si>
  <si>
    <t>% drivers - BAC 0.8-1.2 (optional)-tot</t>
  </si>
  <si>
    <t>SE6</t>
  </si>
  <si>
    <t>CI (95%) - lower bound6</t>
  </si>
  <si>
    <t>CI (95%) - upper bound6</t>
  </si>
  <si>
    <t>% drivers - BAC 1.2+ (optional)-tot</t>
  </si>
  <si>
    <t>SE7</t>
  </si>
  <si>
    <t>CI (95%) - lower bound7</t>
  </si>
  <si>
    <t>CI (95%) - upper bound7</t>
  </si>
  <si>
    <t>N-nov</t>
  </si>
  <si>
    <t>N-within legal limit-nov</t>
  </si>
  <si>
    <t>N-above legal limit-nov</t>
  </si>
  <si>
    <t>KPI-nov</t>
  </si>
  <si>
    <t>SE8</t>
  </si>
  <si>
    <t>CI (95%) - lower bound8</t>
  </si>
  <si>
    <t>CI (95%) - upper bound8</t>
  </si>
  <si>
    <t>% drivers - BAC 0.0 (optional)-nov</t>
  </si>
  <si>
    <t>SE9</t>
  </si>
  <si>
    <t>CI (95%) - lower bound9</t>
  </si>
  <si>
    <t>CI (95%) - upper bound9</t>
  </si>
  <si>
    <t>% drivers - BAC 0.0-0.2 (optional)-nov</t>
  </si>
  <si>
    <t>SE10</t>
  </si>
  <si>
    <t>CI (95%) - lower bound10</t>
  </si>
  <si>
    <t>CI (95%) - upper bound10</t>
  </si>
  <si>
    <t>% drivers - BAC 0.2-0.5 (optional)-nov</t>
  </si>
  <si>
    <t>SE11</t>
  </si>
  <si>
    <t>CI (95%) - lower bound11</t>
  </si>
  <si>
    <t>CI (95%) - upper bound11</t>
  </si>
  <si>
    <t>% drivers - BAC 0.5-0.8 (optional)-nov</t>
  </si>
  <si>
    <t>SE12</t>
  </si>
  <si>
    <t>CI (95%) - lower bound12</t>
  </si>
  <si>
    <t>CI (95%) - upper bound12</t>
  </si>
  <si>
    <t>% drivers - BAC 0.8-1.2 (optional)-nov</t>
  </si>
  <si>
    <t>SE13</t>
  </si>
  <si>
    <t>CI (95%) - lower bound13</t>
  </si>
  <si>
    <t>CI (95%) - upper bound13</t>
  </si>
  <si>
    <t>% drivers - BAC 1.2+ (optional)-nov</t>
  </si>
  <si>
    <t>SE14</t>
  </si>
  <si>
    <t>CI (95%) - lower bound14</t>
  </si>
  <si>
    <t>CI (95%) - upper bound14</t>
  </si>
  <si>
    <t>N-prof</t>
  </si>
  <si>
    <t>N-within legal limit-prof</t>
  </si>
  <si>
    <t>N-above legal limit-prof</t>
  </si>
  <si>
    <t>KPI-prof</t>
  </si>
  <si>
    <t>SE15</t>
  </si>
  <si>
    <t>CI (95%) - lower bound15</t>
  </si>
  <si>
    <t>CI (95%) - upper bound15</t>
  </si>
  <si>
    <t>% drivers - BAC 0.0 (optional)-prof</t>
  </si>
  <si>
    <t>SE16</t>
  </si>
  <si>
    <t>CI (95%) - lower bound16</t>
  </si>
  <si>
    <t>CI (95%) - upper bound16</t>
  </si>
  <si>
    <t>% drivers - BAC 0.0-0.2 (optional)-prof</t>
  </si>
  <si>
    <t>SE17</t>
  </si>
  <si>
    <t>CI (95%) - lower bound17</t>
  </si>
  <si>
    <t>CI (95%) - upper bound17</t>
  </si>
  <si>
    <t>% drivers - BAC 0.2-0.5 (optional)-prof</t>
  </si>
  <si>
    <t>SE18</t>
  </si>
  <si>
    <t>CI (95%) - lower bound18</t>
  </si>
  <si>
    <t>CI (95%) - upper bound18</t>
  </si>
  <si>
    <t>% drivers - BAC 0.5-0.8 (optional)-prof</t>
  </si>
  <si>
    <t>SE19</t>
  </si>
  <si>
    <t>CI (95%) - lower bound19</t>
  </si>
  <si>
    <t>CI (95%) - upper bound19</t>
  </si>
  <si>
    <t>% drivers - BAC 0.8-1.2 (optional)-prof</t>
  </si>
  <si>
    <t>SE20</t>
  </si>
  <si>
    <t>CI (95%) - lower bound20</t>
  </si>
  <si>
    <t>CI (95%) - upper bound20</t>
  </si>
  <si>
    <t>% drivers - BAC 1.2+ (optional)-prof</t>
  </si>
  <si>
    <t>SE21</t>
  </si>
  <si>
    <t>CI (95%) - lower bound21</t>
  </si>
  <si>
    <t>CI (95%) - upper bound21</t>
  </si>
  <si>
    <t>bus-Total</t>
  </si>
  <si>
    <t>motorcycle-Total</t>
  </si>
  <si>
    <t>weekday/night-time</t>
  </si>
  <si>
    <t>weekend/night-time</t>
  </si>
  <si>
    <t>Number of observed drivers</t>
  </si>
  <si>
    <t>% drivers - BAC 0.0</t>
  </si>
  <si>
    <t>Percentage of drivers with BAC level equal to 0.0 g/l</t>
  </si>
  <si>
    <t>% drivers - BAC 0.0-0.2</t>
  </si>
  <si>
    <t>Percentage of drivers within BAC level group 0.0-0.2 g/l</t>
  </si>
  <si>
    <t>% drivers - BAC 0.2-0.5</t>
  </si>
  <si>
    <t>Percentage of drivers within BAC level group 0.2-0.5 g/l</t>
  </si>
  <si>
    <t>% drivers - BAC 0.5-0.8</t>
  </si>
  <si>
    <t>Percentage of drivers within BAC level group 0.5-0.8 g/l</t>
  </si>
  <si>
    <t>% drivers - BAC 0.8-1.2</t>
  </si>
  <si>
    <t>Percentage of drivers within BAC level group 0.8-1.2 g/l</t>
  </si>
  <si>
    <t>% drivers - BAC 1.2+</t>
  </si>
  <si>
    <t>Percentage of drivers with BAC level higher than 1.2 g/l</t>
  </si>
  <si>
    <t>BASELINE - Alcohol Questionnaire Survey</t>
  </si>
  <si>
    <t>Minimum Level (required– depending on the applied survey type and available stratifications)</t>
  </si>
  <si>
    <t>Period based prevalence</t>
  </si>
  <si>
    <t>Trip based prevalence</t>
  </si>
  <si>
    <t>Novice drivers (if applicable)</t>
  </si>
  <si>
    <t>Professional drivers (if applicable)</t>
  </si>
  <si>
    <t>Total Drivers</t>
  </si>
  <si>
    <t>Novice Drivers (if applicable)</t>
  </si>
  <si>
    <t>Professional Drivers (if applicable)</t>
  </si>
  <si>
    <t>N-DUI-at least once (12months)</t>
  </si>
  <si>
    <t>N-DUI-never (12months)</t>
  </si>
  <si>
    <t>N-DUI-at least once (30days)</t>
  </si>
  <si>
    <t>N-DUI-never (30days)</t>
  </si>
  <si>
    <t>N-over the legal limit-at least once (30days)</t>
  </si>
  <si>
    <t>N-over the legal limit-never (30days)</t>
  </si>
  <si>
    <t>N-DUI-at least once (12months)2</t>
  </si>
  <si>
    <t>N-DUI-never (12months)3</t>
  </si>
  <si>
    <t>N-DUI-at least once (30days)4</t>
  </si>
  <si>
    <t>N-DUI-never (30days)5</t>
  </si>
  <si>
    <t>N-over the legal limit-at least once (30days)6</t>
  </si>
  <si>
    <t>N-over the legal limit-never (30days)7</t>
  </si>
  <si>
    <t>N-DUI-at least once (12months)8</t>
  </si>
  <si>
    <t>N-DUI-never (12months)9</t>
  </si>
  <si>
    <t>N-DUI-at least once (30days)10</t>
  </si>
  <si>
    <t>N-DUI-never (30days)11</t>
  </si>
  <si>
    <t>N-over the legal limit-at least once (30days)12</t>
  </si>
  <si>
    <t>N-over the legal limit-never (30days)13</t>
  </si>
  <si>
    <t>N-total14</t>
  </si>
  <si>
    <t>N-DUI (trip)-positive</t>
  </si>
  <si>
    <t>N-DUI (trip)-negative</t>
  </si>
  <si>
    <t>N-over legal limit (trip)-positive</t>
  </si>
  <si>
    <t>N-over legal limit (trip)-negative</t>
  </si>
  <si>
    <t>KPI-total15</t>
  </si>
  <si>
    <t>N-nov16</t>
  </si>
  <si>
    <t>N-DUI (trip)-positive17</t>
  </si>
  <si>
    <t>N-DUI (trip)-negative18</t>
  </si>
  <si>
    <t>N-over legal limit (trip)-positive19</t>
  </si>
  <si>
    <t>N-over legal limit (trip)-negative20</t>
  </si>
  <si>
    <t>KPI-nov21</t>
  </si>
  <si>
    <t>N-prof22</t>
  </si>
  <si>
    <t>N-DUI (trip)-positive23</t>
  </si>
  <si>
    <t>N-DUI (trip)-negative24</t>
  </si>
  <si>
    <t>N-over legal limit (trip)-positive25</t>
  </si>
  <si>
    <t>N-over legal limit (trip)-negative26</t>
  </si>
  <si>
    <t>KPI-prof27</t>
  </si>
  <si>
    <t>Gender</t>
  </si>
  <si>
    <t>Age Group</t>
  </si>
  <si>
    <t>Male</t>
  </si>
  <si>
    <t>18-24</t>
  </si>
  <si>
    <t>25-64</t>
  </si>
  <si>
    <t>65+</t>
  </si>
  <si>
    <t>Male-Total</t>
  </si>
  <si>
    <t>(all ages)</t>
  </si>
  <si>
    <t>Female</t>
  </si>
  <si>
    <t>Female-Total</t>
  </si>
  <si>
    <t>(both genders)</t>
  </si>
  <si>
    <t>18-24-Total</t>
  </si>
  <si>
    <t>25-64-Total</t>
  </si>
  <si>
    <t>65+-Total</t>
  </si>
  <si>
    <t>Level 4</t>
  </si>
  <si>
    <t>4th level of disaggregation: available data for 4 strata/variables’ crossings</t>
  </si>
  <si>
    <t>Level 5</t>
  </si>
  <si>
    <t>5th level of disaggregation: available data for 5 strata/variables’ crossings</t>
  </si>
  <si>
    <t>BASELINE - Distraction</t>
  </si>
  <si>
    <t>Private Drivers</t>
  </si>
  <si>
    <t>Professional Drivers</t>
  </si>
  <si>
    <t>N-use of handheld mobile device-total</t>
  </si>
  <si>
    <t>N-no use of handheld mobile device-total</t>
  </si>
  <si>
    <t>N-priv</t>
  </si>
  <si>
    <t>N-use of handheld mobile device-priv</t>
  </si>
  <si>
    <t>N-no use of handheld mobile device-priv</t>
  </si>
  <si>
    <t>KPI-priv</t>
  </si>
  <si>
    <t>N-use of handheld mobile device-prof</t>
  </si>
  <si>
    <t>N-no use of handheld mobile device-prof</t>
  </si>
  <si>
    <t>light goods vehicle-Total</t>
  </si>
  <si>
    <t>bus/coach-Total</t>
  </si>
  <si>
    <t>BASELINE - Vehicle Safety</t>
  </si>
  <si>
    <t>Standard KPI</t>
  </si>
  <si>
    <t>Alternative Indicators</t>
  </si>
  <si>
    <t>Year</t>
  </si>
  <si>
    <t>Make &amp; Model</t>
  </si>
  <si>
    <t>Number of new passenger cars</t>
  </si>
  <si>
    <t>Number of 1-3-star passenger cars</t>
  </si>
  <si>
    <t>Number of 4-star passenger cars</t>
  </si>
  <si>
    <t>Number of 5-star passenger cars</t>
  </si>
  <si>
    <t>KPI percentage-threshold of 4 stars</t>
  </si>
  <si>
    <t>KPI percentage-threshold of 5 stars</t>
  </si>
  <si>
    <t>Average age of the vehicle fleet</t>
  </si>
  <si>
    <t>KPI roadworthy (a)</t>
  </si>
  <si>
    <t>KPI roadworthy (b)</t>
  </si>
  <si>
    <t>KPI roadworthy (c)</t>
  </si>
  <si>
    <t>KPI roadworthy (d)</t>
  </si>
  <si>
    <t>KPI roadworthy (e)</t>
  </si>
  <si>
    <t>Total passenger cars (excl. no star rating cars)</t>
  </si>
  <si>
    <t>Total passenger cars</t>
  </si>
  <si>
    <t>% of new passenger cars with a Euro NCAP safety rating equal or above 4 stars</t>
  </si>
  <si>
    <t>% of new passenger cars with a Euro NCAP safety rating equal to 5 stars</t>
  </si>
  <si>
    <t>the average distance driven (in km) by vehicles undergoing technical inspection, based on odometer reading</t>
  </si>
  <si>
    <t>the average time between the theoretical date of inspection and the actual one</t>
  </si>
  <si>
    <t>% of vehicles inspected with any major or dangerous deficiency in technical inspections</t>
  </si>
  <si>
    <t>% of vehicles inspected with any major or dangerous deficiency in roadside inspections</t>
  </si>
  <si>
    <t>% of vehicles not showing up to the periodical inspection</t>
  </si>
  <si>
    <t>BASELINE - Infrastructure</t>
  </si>
  <si>
    <t>KPI (1)</t>
  </si>
  <si>
    <t>KPI (2)</t>
  </si>
  <si>
    <t>KPI (3)</t>
  </si>
  <si>
    <t>KPI (4)</t>
  </si>
  <si>
    <t>Region</t>
  </si>
  <si>
    <t>Type of road*</t>
  </si>
  <si>
    <t>Road segments</t>
  </si>
  <si>
    <t>Total number of road segments (N)</t>
  </si>
  <si>
    <t>Exposure per road segment</t>
  </si>
  <si>
    <t>DSi</t>
  </si>
  <si>
    <t>Exposure on roads with safety rating above the threshold</t>
  </si>
  <si>
    <t>Ei</t>
  </si>
  <si>
    <t>Si</t>
  </si>
  <si>
    <t>Length of road segments</t>
  </si>
  <si>
    <t>DSi2</t>
  </si>
  <si>
    <t>Road length with safety rating above the threshold</t>
  </si>
  <si>
    <t>Li</t>
  </si>
  <si>
    <t>Si3</t>
  </si>
  <si>
    <t>Distance driven on roads RL30</t>
  </si>
  <si>
    <t>Distance driven on roads RL50</t>
  </si>
  <si>
    <t>Distance driven on roads RL70</t>
  </si>
  <si>
    <t>Distance driven on roads RH30</t>
  </si>
  <si>
    <t>Distance driven on roads RH50</t>
  </si>
  <si>
    <t>Distance driven on roads RH70</t>
  </si>
  <si>
    <t>Distance driven on roads RS30</t>
  </si>
  <si>
    <t>Distance driven on roads RS50</t>
  </si>
  <si>
    <t>Distance driven on roads RS70</t>
  </si>
  <si>
    <t>ERSi / (ERLIi+ERHi+ERSi) (%)</t>
  </si>
  <si>
    <t>ERLi / (ERLIi+ERHi+ERSi) (%)</t>
  </si>
  <si>
    <t>ERL30 / (ERL30+ERH30) (%)</t>
  </si>
  <si>
    <t>ERL50 / (ERL50+ERH50) (%)</t>
  </si>
  <si>
    <t>ERL70 / (ERL30+ERH70) (%)</t>
  </si>
  <si>
    <t>Length of roads RL30</t>
  </si>
  <si>
    <t>Length of roads RL50</t>
  </si>
  <si>
    <t>Length of roads RL70</t>
  </si>
  <si>
    <t>Length of roads RH30</t>
  </si>
  <si>
    <t>Length of roads RH50</t>
  </si>
  <si>
    <t>Length of roads RH70</t>
  </si>
  <si>
    <t>Length of roads RS30</t>
  </si>
  <si>
    <t>Length of roads RS50</t>
  </si>
  <si>
    <t>Length of roads RS70</t>
  </si>
  <si>
    <t>LRSi / (LRLIi+LRHi+LRSi) (%)</t>
  </si>
  <si>
    <t>LRLi / (LRLIi+LRHi+LRSi) (%)</t>
  </si>
  <si>
    <t>LRL30 / (LRL30+LRH30) (%)</t>
  </si>
  <si>
    <t>LRL50 / (LRL50+LRH50) (%)</t>
  </si>
  <si>
    <t>LRL70 / (LRL30+LRH70) (%)</t>
  </si>
  <si>
    <t>(all regions)</t>
  </si>
  <si>
    <t>(all road segments)</t>
  </si>
  <si>
    <t>2 levels of disaggregation (region and road type)</t>
  </si>
  <si>
    <t>Region 1</t>
  </si>
  <si>
    <t xml:space="preserve">motorways-Total </t>
  </si>
  <si>
    <t xml:space="preserve">rural roads-Total </t>
  </si>
  <si>
    <t xml:space="preserve">urban roads-Total </t>
  </si>
  <si>
    <t>Region 2</t>
  </si>
  <si>
    <t>Region k</t>
  </si>
  <si>
    <t>Dichotomization of the safety rating, DSi = 1 if the threshold is achieved or superseded, and DSi = 0 if the threshold is not achieved</t>
  </si>
  <si>
    <t xml:space="preserve">national traffic exposure per road category </t>
  </si>
  <si>
    <t xml:space="preserve">total length per road category </t>
  </si>
  <si>
    <t>Safety rating obtained per road category (after weighting)</t>
  </si>
  <si>
    <t>RL30</t>
  </si>
  <si>
    <t>Roads with speed limit lower than 30km/h</t>
  </si>
  <si>
    <t>RL50</t>
  </si>
  <si>
    <t>Roads with speed limit lower than 50km/h</t>
  </si>
  <si>
    <t>RL70</t>
  </si>
  <si>
    <t>Roads with speed limit lower than 70km/h</t>
  </si>
  <si>
    <t>RH30</t>
  </si>
  <si>
    <t xml:space="preserve">Roads with speed limit higher than 30km/h without opposite traffic separation </t>
  </si>
  <si>
    <t>RH50</t>
  </si>
  <si>
    <t xml:space="preserve">Roads with speed limit higher than 50km/h without opposite traffic separation </t>
  </si>
  <si>
    <t>RH70</t>
  </si>
  <si>
    <t xml:space="preserve">Roads with speed limit higher than 70km/h without opposite traffic separation </t>
  </si>
  <si>
    <t>RS30</t>
  </si>
  <si>
    <t>Roads with speed limit higher than 30km/h with opposite traffic separation</t>
  </si>
  <si>
    <t>RS50</t>
  </si>
  <si>
    <t>Roads with speed limit higher than 50km/h with opposite traffic separation</t>
  </si>
  <si>
    <t>RS70</t>
  </si>
  <si>
    <t>Roads with speed limit higher than 70km/h with opposite traffic separation</t>
  </si>
  <si>
    <t>ERLi/ERHi/ERSi</t>
  </si>
  <si>
    <t>Distance driven in each road segment of the road categories as defined above</t>
  </si>
  <si>
    <t>LRLi/LRHi/LRSi</t>
  </si>
  <si>
    <t>Length of  each road segment of the road categories as defined above</t>
  </si>
  <si>
    <t>*The variable "type of road" can be replaced by the classification system used</t>
  </si>
  <si>
    <t>BASELINE - Post-crash care</t>
  </si>
  <si>
    <t>Month</t>
  </si>
  <si>
    <t>Time Period</t>
  </si>
  <si>
    <t>E-call warning</t>
  </si>
  <si>
    <t>Number of casualties</t>
  </si>
  <si>
    <t>Number of fatalities on arrival at crash location</t>
  </si>
  <si>
    <t>Number of fatalities on arrival at the hospital</t>
  </si>
  <si>
    <t>Number of accidents</t>
  </si>
  <si>
    <r>
      <t>95</t>
    </r>
    <r>
      <rPr>
        <b/>
        <vertAlign val="superscript"/>
        <sz val="12"/>
        <rFont val="Arial Narrow"/>
        <family val="2"/>
        <charset val="161"/>
      </rPr>
      <t>th</t>
    </r>
    <r>
      <rPr>
        <b/>
        <sz val="12"/>
        <rFont val="Arial Narrow"/>
        <family val="2"/>
        <charset val="161"/>
      </rPr>
      <t xml:space="preserve"> percentile</t>
    </r>
  </si>
  <si>
    <r>
      <t>25</t>
    </r>
    <r>
      <rPr>
        <b/>
        <vertAlign val="superscript"/>
        <sz val="12"/>
        <rFont val="Arial Narrow"/>
        <family val="2"/>
        <charset val="161"/>
      </rPr>
      <t>th</t>
    </r>
    <r>
      <rPr>
        <b/>
        <sz val="12"/>
        <rFont val="Arial Narrow"/>
        <family val="2"/>
        <charset val="161"/>
      </rPr>
      <t xml:space="preserve"> percentile (optional)</t>
    </r>
  </si>
  <si>
    <r>
      <t>50</t>
    </r>
    <r>
      <rPr>
        <b/>
        <vertAlign val="superscript"/>
        <sz val="12"/>
        <rFont val="Arial Narrow"/>
        <family val="2"/>
        <charset val="161"/>
      </rPr>
      <t>th</t>
    </r>
    <r>
      <rPr>
        <b/>
        <sz val="12"/>
        <rFont val="Arial Narrow"/>
        <family val="2"/>
        <charset val="161"/>
      </rPr>
      <t xml:space="preserve"> percentile (optional)</t>
    </r>
  </si>
  <si>
    <r>
      <t>75</t>
    </r>
    <r>
      <rPr>
        <vertAlign val="superscript"/>
        <sz val="12"/>
        <rFont val="Arial Narrow"/>
        <family val="2"/>
        <charset val="161"/>
      </rPr>
      <t>th</t>
    </r>
    <r>
      <rPr>
        <sz val="12"/>
        <rFont val="Arial Narrow"/>
        <family val="2"/>
        <charset val="161"/>
      </rPr>
      <t xml:space="preserve"> percentile (optional)</t>
    </r>
  </si>
  <si>
    <r>
      <t>85</t>
    </r>
    <r>
      <rPr>
        <vertAlign val="superscript"/>
        <sz val="12"/>
        <rFont val="Arial Narrow"/>
        <family val="2"/>
        <charset val="161"/>
      </rPr>
      <t>th</t>
    </r>
    <r>
      <rPr>
        <sz val="12"/>
        <rFont val="Arial Narrow"/>
        <family val="2"/>
        <charset val="161"/>
      </rPr>
      <t xml:space="preserve"> percentile (optional)</t>
    </r>
  </si>
  <si>
    <r>
      <t>99</t>
    </r>
    <r>
      <rPr>
        <vertAlign val="superscript"/>
        <sz val="12"/>
        <rFont val="Arial Narrow"/>
        <family val="2"/>
        <charset val="161"/>
      </rPr>
      <t>th</t>
    </r>
    <r>
      <rPr>
        <sz val="12"/>
        <rFont val="Arial Narrow"/>
        <family val="2"/>
        <charset val="161"/>
      </rPr>
      <t xml:space="preserve"> percentile (optional)</t>
    </r>
  </si>
  <si>
    <t>urban-total</t>
  </si>
  <si>
    <t>(all months)</t>
  </si>
  <si>
    <t>(all options)</t>
  </si>
  <si>
    <t>non-urban-total</t>
  </si>
  <si>
    <t>motorway/highway-total</t>
  </si>
  <si>
    <t>KPIs Definition and Methodology</t>
  </si>
  <si>
    <t>Note</t>
  </si>
  <si>
    <t>Name the KPIs delivered (per type of road, user, vehicle, time period) - 
including the main national KPI</t>
  </si>
  <si>
    <t>KPI on helmet; KPI on helmet use by road type, vehicle type and time period</t>
  </si>
  <si>
    <t>Data collection method</t>
  </si>
  <si>
    <t>Roadside observations by researchers</t>
  </si>
  <si>
    <t>Type of survey</t>
  </si>
  <si>
    <t>Definition of road types selected for observations:</t>
  </si>
  <si>
    <t>Roads inside urban boundary signs, motorways not included.</t>
  </si>
  <si>
    <t xml:space="preserve">Roads inside urban AND built up areas </t>
  </si>
  <si>
    <t>Roads outside urban boundary signs, motorways not included.</t>
  </si>
  <si>
    <t>Roads inside or outside urban areas, but NOT built up areas (like large parks, along rivers, leisure areas)</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</si>
  <si>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</si>
  <si>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n/a</t>
  </si>
  <si>
    <t>Definition of time periods selected for observations:</t>
  </si>
  <si>
    <t>Monday - Friday, daylight</t>
  </si>
  <si>
    <t>-</t>
  </si>
  <si>
    <t>Saturday - Sunday, daylight</t>
  </si>
  <si>
    <t>weekday/daytime peak</t>
  </si>
  <si>
    <t>weekday/daytime off-peak</t>
  </si>
  <si>
    <t>Define child groups used for cycle helmet use</t>
  </si>
  <si>
    <t>&lt;= 12 years estimated by observer</t>
  </si>
  <si>
    <t>Actual max speed limits (km/h) on measurement locations by road type and vehicle type (in case sections with different speed limits are selected per road type, please fill in all related values)</t>
  </si>
  <si>
    <t>vans/small trucks</t>
  </si>
  <si>
    <t>trucks/buses/heavy goods vehicles</t>
  </si>
  <si>
    <t>Actual questions included</t>
  </si>
  <si>
    <t>Sample design</t>
  </si>
  <si>
    <t>Define sampling units</t>
  </si>
  <si>
    <t>Rider and Passenger</t>
  </si>
  <si>
    <t>Sampling of locations</t>
  </si>
  <si>
    <t>Stratified random</t>
  </si>
  <si>
    <t>Type of locations selected for in-vehicle inspections of CRS (e.g. parking lots, rest areas, etc.)</t>
  </si>
  <si>
    <t>Total sample size</t>
  </si>
  <si>
    <t>ca. 28.000</t>
  </si>
  <si>
    <t>ca. 14.000</t>
  </si>
  <si>
    <t>Stratification levels (please specify)</t>
  </si>
  <si>
    <t>road type</t>
  </si>
  <si>
    <t>urban&amp;weekday     //    leisure&amp;weekend</t>
  </si>
  <si>
    <t>Total sample size per minimum stratification level:</t>
  </si>
  <si>
    <t>per road type (if applicable)</t>
  </si>
  <si>
    <t>ca. 50% per stratum</t>
  </si>
  <si>
    <t>motorways: ca. 540; rural: ca. 7.400; urban ca. 9000</t>
  </si>
  <si>
    <t>per period time (if applicable)</t>
  </si>
  <si>
    <t>weekday: ca. 10.600; weekend ca. 6.300</t>
  </si>
  <si>
    <t>no stratification</t>
  </si>
  <si>
    <t>per vehicle type (if applicable)</t>
  </si>
  <si>
    <t>For online/telephone alcohol survey:</t>
  </si>
  <si>
    <t>Sample source</t>
  </si>
  <si>
    <t>Sample descriptive data:</t>
  </si>
  <si>
    <t>Sample size by age and gender and by vehicle type (if applicable)</t>
  </si>
  <si>
    <t>Non-response rate (if applicable)</t>
  </si>
  <si>
    <t>Brief description on the sampling and sample representativity (min. for age and gender based on national demographics)</t>
  </si>
  <si>
    <t>Data collection</t>
  </si>
  <si>
    <t>Observation/ Survey period:</t>
  </si>
  <si>
    <t>start - end date (dd/mm/yy)</t>
  </si>
  <si>
    <t>01/06/2021 to 30/8/2021</t>
  </si>
  <si>
    <t>02/08/2021 - 10/09/2021</t>
  </si>
  <si>
    <t>data collection timeslots (hh:mm - hh:mm)</t>
  </si>
  <si>
    <t>06:00 - 22:00</t>
  </si>
  <si>
    <t>Number of locations for measurements:</t>
  </si>
  <si>
    <t>Number of measurement sessions:</t>
  </si>
  <si>
    <t>Average duration of measurements/sessions (in hours: hh:mm)</t>
  </si>
  <si>
    <t>Number of locations for in-vehicle inspections of CRS (if applicable)</t>
  </si>
  <si>
    <t>Vehicle types observed</t>
  </si>
  <si>
    <t>bikes and electric bikes</t>
  </si>
  <si>
    <t>motorcycles and mopeds</t>
  </si>
  <si>
    <t>Source of traffic volume data (please select more than one options, if applicable)</t>
  </si>
  <si>
    <t>Other (please specify)</t>
  </si>
  <si>
    <t>Estimate</t>
  </si>
  <si>
    <t>Traffic counts during measurements</t>
  </si>
  <si>
    <t>If national traffic volume data are available, please describe the existing data (e.g. by road type, time period, road type x time period, vehicle types included, etc.)</t>
  </si>
  <si>
    <t>Traffic volumes in Mio. km  per road and vehicle type are estimated by the ministry of environment: "Ergebnisse der österreichischen Luftschadstoffinventur"</t>
  </si>
  <si>
    <t>Traffic count duration per session</t>
  </si>
  <si>
    <t>Traffic conditions (short description - included/excluded situations)</t>
  </si>
  <si>
    <t>Weather conditions (short description - included/excluded situations)</t>
  </si>
  <si>
    <t>good weather</t>
  </si>
  <si>
    <t>Brief description on data collection</t>
  </si>
  <si>
    <t>Data analysis</t>
  </si>
  <si>
    <t>Total traffic count results per vehicle type</t>
  </si>
  <si>
    <t>bikes: ca. 25.000; electric bikes: ca. 2.800</t>
  </si>
  <si>
    <t>Moped: ca. 2.600; motorcycles: ca. 14.300</t>
  </si>
  <si>
    <t>Traffic count results per vehicle type extrapolated to total duration of all sessions</t>
  </si>
  <si>
    <t>Traffic volume (total and per stratum) based on national data (if applicable)</t>
  </si>
  <si>
    <t>motorway 18%; rural 56%; urban 26%</t>
  </si>
  <si>
    <t>Estimate of length of relevant road network (total and per road type stratum) (if applicable)</t>
  </si>
  <si>
    <t>Brief description of post stratification weighting and statistical analysis</t>
  </si>
  <si>
    <t>Weighting: by road type (see above) and time periode (weekday 78%; weekend 22%).
Analysis was done by counting for fulfilling KPI divided by number of observations, including the weight, ignoring the locations. Confidence Intervals are calculated for N &gt; 30.</t>
  </si>
  <si>
    <t>Weighting: 70% for urban&amp;weekday; 30% for leisure&amp;weekend (estimation, no statistics available).
Analysis was done by counting for fulfilling KPI divided by number of observations, including the weight, ignoring the locations. Confidence Intervals are calculated for N &gt; 30.</t>
  </si>
  <si>
    <t>Total weight</t>
  </si>
  <si>
    <t>Country characteristics</t>
  </si>
  <si>
    <t>Related laws, regulations and procedures</t>
  </si>
  <si>
    <t>Children up to 12 years are obliged to wear a helmet.</t>
  </si>
  <si>
    <t>mandatory</t>
  </si>
  <si>
    <t>AT</t>
  </si>
  <si>
    <t>Bike</t>
  </si>
  <si>
    <t>0-14</t>
  </si>
  <si>
    <t>0-14-Total</t>
  </si>
  <si>
    <t>14+</t>
  </si>
  <si>
    <t>14+-Total</t>
  </si>
  <si>
    <t>Electric bike</t>
  </si>
  <si>
    <t>Country</t>
  </si>
  <si>
    <t>BE</t>
  </si>
  <si>
    <t>%motorcyclists (all PTW)/passengers wearing a helmet, in general, by road type, by time period, by road type x time period, by type of PTW (motorcycle vs moped), by road type x type of PTW, by time period x type of PTW, by road type x time period x type of PTW</t>
  </si>
  <si>
    <t>Road observations by trained observers</t>
  </si>
  <si>
    <t>Inside built-up area; Max speed of 30 km/h or 50 km/h</t>
  </si>
  <si>
    <t>Outside built-up area; Max speed of 70 km/h or 90 km/h</t>
  </si>
  <si>
    <t>Max speed of 120 km/h</t>
  </si>
  <si>
    <t>7am-6pm</t>
  </si>
  <si>
    <t>/</t>
  </si>
  <si>
    <t>9am-6pm</t>
  </si>
  <si>
    <t>7-9 am &amp; 4-6 pm</t>
  </si>
  <si>
    <t>9 am-4pm</t>
  </si>
  <si>
    <t>100 locations have been selected from a list of 231 locations used for a previous behavioral measurement. These 100 locations spread across the three regions of the country, the different provinces, and the different speed regimes: 40 locations in Flander, 40 locations in Wallonia and 20 locations in Brussels. The 40 locations in Flander spread across the differents provinces and consist of 10 locations of 30km/h roads, 10 locations of 50km/h roads, 10 locations of 70km/h roads, and 10 locations of 120km/h roads. Same applies for Wallonia, except regarding the 70km/h roads where 10 locations of 90km/h have been selected instead. For each province, between 1 and 3 locations by type or roads have been selected.  For Brussels, as the city is composed of 30 and 50 km/h roads, 10 of each have been selected.</t>
  </si>
  <si>
    <t>3 road types, 2 time periods, 2 vehicle types</t>
  </si>
  <si>
    <t>Urban: 714, Rural: 210, Highways: 339</t>
  </si>
  <si>
    <t>Weekday/daytime: 748, Weekend/daytime: 515</t>
  </si>
  <si>
    <t>Motorcycle: 896, Moped: 367</t>
  </si>
  <si>
    <t>05/03/2022 - 28/05/2022</t>
  </si>
  <si>
    <t>Weekdays 7am-6pm, Saturday 9am-6pm</t>
  </si>
  <si>
    <t>Planned observation duration: 1 hour. Actual average is difficult to derive.</t>
  </si>
  <si>
    <t>2 types of vehicles were observed: *Motorcycles *Mopeds (including speedpedelecs)</t>
  </si>
  <si>
    <t>Definition and inclusion:
- Motorcycle: Motorised road vehicles on two, three or four wheels with an unladen weight not exceeding 400 kg. All vehicles with a cylinder capacity ≥ 50 cc are included, as well as those below 50 cc which do not meet the definition of a moped.
- Mopeds: Motorised road vehicles on two, three or four wheels, equipped with an engine having a cylinder capacity of less than 50 cm³ and whose maximum design speed complies with national regulations.
- Speed pedelecs (fast electric bicycles) are also included in this study as they fall under the category of mopeds in Belgian legislation.
==&gt; Three wheelers and more are to not to be observed and are excluded.</t>
  </si>
  <si>
    <t>National mobility survey</t>
  </si>
  <si>
    <t>And injury data</t>
  </si>
  <si>
    <t>2 proxy's: % Injuries and kilometers driven</t>
  </si>
  <si>
    <t>% Injuries is available per time period, type P2W, speed regime (road type) and region. Kilometers driven is available per time period, type P2W and region.</t>
  </si>
  <si>
    <t>10 minutes</t>
  </si>
  <si>
    <t xml:space="preserve">As the observer arrived at the specified location, he/she had to find the most suitable spot to make his/her observations. Several criteria needed to be met in order to to do the observations:
- The spot needed to be a safe spot to stand and/or park the car. If dangerous, for the observer or others, a new safer spot needed to be found in the vicinity.
- Visibility of the road needed to be sufficient to make observations.
- If not from a bridge, no trafic jam.
- The road must be open to traffic, not road work on the same spot of the observation site. </t>
  </si>
  <si>
    <t>In case of sunny, cloudy, or slightly rainy weather, observations are done. Exclusion criteria in terms of weather conditions: 
- Heavy rain
- Fog/mist
- Heavy wind
- Snow
- If wet road and temperatures under 0°C</t>
  </si>
  <si>
    <t>Traffic was only counted for all PTWs</t>
  </si>
  <si>
    <t>Only available across all PTW types: 4509.1</t>
  </si>
  <si>
    <t>Complex, can be provided seperately if necessary</t>
  </si>
  <si>
    <t>A combination of kilometers driven per vehicle type * week/weekend and injuries per type of P2W*week/weekend*roadtype</t>
  </si>
  <si>
    <t>As described by Baseline guidelines, a weight based on traffic volume.  Traffic volume was defined by the combination of 2 proxy's: % injured cyclists per stratum (accident statistics) and kilometers driven by cyclists per stratum (mobility survey).</t>
  </si>
  <si>
    <t>The use of a weight based on road length led to an unbalanced distribution between the Belgian regions and the different road types that did not reflect reality.</t>
  </si>
  <si>
    <t>Baseline formula</t>
  </si>
  <si>
    <t>The wearing of a helmet is compulsory for all occupants (riders or passengers) of motorised two-wheelers (mopeds and motorbikes).
Riders and passengers of speed pedelecs can choose between a moped/motorbike helmet or a bicycle helmet.</t>
  </si>
  <si>
    <t>%cyclists/passengers wearing a helmet, in general, by road type, by time period, by road type x time period, by age, by gender, by age x gender</t>
  </si>
  <si>
    <t>Inside built-up area; Max speed 30km/h or 50km/h</t>
  </si>
  <si>
    <t>Outside built-up area; Max speed 70km/h or 90km/h</t>
  </si>
  <si>
    <t>9 am - 4 pm</t>
  </si>
  <si>
    <t>Aged 12 and below</t>
  </si>
  <si>
    <t>There is no legislation in Belgium concerning helmet use by children.we have chosen the age limit of 12 years as this is the age at which most children complete primary school education</t>
  </si>
  <si>
    <t xml:space="preserve">We chose a non-proportional stratified sample (i.e. regardless of the size of the population in the 3 Belgian regions: Flemish region, Walloon region and Brussels region). The number of observation locations in built-up areas is therefore the same in all three regions. As there are no locations outside built-up areas in the Brussels region, these locations were selected only in the Walloon and Flemish regions. 
In the Walloon and Flemish regions, two municipalities were selected per province (5 provinces in each): the one with the highest population size and the one with the lowest population size. In addition, the number of municipalities was doubled in the most populated province in each region. This brings the number of municipalities per region to 12. The same number of municipalities was included in the sample for the Brussels Region.  In each municipality 2 locations were observed (12 inside built-up areas &amp; 12 outside built-up areas). This leads to a total of 24 locations in Wallonia and in Flanders  and 12 locations in Brussels region (only inside built-up areas). To increase the probability to observe cyclists, each municipality was contacted to indicate the best places to observe as many cyclists as possible on their territory. </t>
  </si>
  <si>
    <t>2 road types, 2 time periods, 2 vehicle types</t>
  </si>
  <si>
    <t>urban 5970; rural 809</t>
  </si>
  <si>
    <t>week 3862; weekend 2917</t>
  </si>
  <si>
    <t>Regular bikes: 5289; Electric bikes: 1490</t>
  </si>
  <si>
    <t>05/03/2022-14/05/2022</t>
  </si>
  <si>
    <t>weekdays: 7am-6pm; weekend: 9am-6pm</t>
  </si>
  <si>
    <t>Planned: 02:25:00; Actual average is difficult to derive</t>
  </si>
  <si>
    <t>2 types of vehicles were observed :
* non-electric bikes (two or three wheels)
* electric bikes</t>
  </si>
  <si>
    <t>A bike was defined as in the Baseline guidelines, excluding four wheels and invalid carriages</t>
  </si>
  <si>
    <t>% Injuries is available per time period, bike type, speed regime (road type) and region. Kilometers driven is available per time period, bike type and region.</t>
  </si>
  <si>
    <t>Once the observer arrived at the indicated location, he/she had to find the most suitable place to make the observations. This location had to meet various criteria:
 - the cyclists could move around unhindered (no roadworks or other obstacles)
 - It had to guarantee optimal safety for the observer.
 - It should offer the observer a clear view of the road.
 - It should allow the observer to pass as unnoticed as possible.</t>
  </si>
  <si>
    <t>As the observations were made during the summer, we did not consider that there could be any problems related to daylight. However, we considered that heavy rain, thunderstorms and fog could hinder the realization of the observations in good conditions, so such conditions were excluded.</t>
  </si>
  <si>
    <t>Traffic was not counted per type of bike, only for all bikes</t>
  </si>
  <si>
    <t>Only globally available across bike types: 9229.55</t>
  </si>
  <si>
    <t>Not applicable</t>
  </si>
  <si>
    <t>As described by Baseline guidelines, a weight based on traffic volume and session sampling weight based on traffic counts. Traffic volume was defined by the combination of 2 proxy's: % injured cyclists per stratum (accident statistics) and kilometers driven by cyclists per stratum (mobility survey). Session sampling weight was based on traffic counts. A weight based on time share of the used time spans was also added. A weight based on road length was not included.</t>
  </si>
  <si>
    <t>The use of a weight based on road length led to an unbalanced distribution between the Belgian regions and the different road types that did not reflect reality. Additionally, the available data on road length concerns motor vehicles and not necessarily roads and cycle paths suitable for cyclists. Timeshare = percentage hours planned sessions week vs. weekend.</t>
  </si>
  <si>
    <t>Weight based on traffic volume, session sampling weight based on traffic counts and weight based on time share (as described by Baseline guidelines)</t>
  </si>
  <si>
    <t>There is no law or regulation about helmet use among cyclists</t>
  </si>
  <si>
    <t>0-12-Total</t>
  </si>
  <si>
    <t>12+-Total</t>
  </si>
  <si>
    <t>BG</t>
  </si>
  <si>
    <t>KPI Cycle Helmet on rural roads and in urban areas; For riders and passengers during daytime on weekdays and weekends</t>
  </si>
  <si>
    <t>Roads inside urban boundary signs, motorways not included</t>
  </si>
  <si>
    <t>Roads 1st and 2nd category outside urban boundary signs, motorways not included. These roads have enough traffic so as to fulfill the minimum number of vehicles passing per hour.</t>
  </si>
  <si>
    <t>N/A</t>
  </si>
  <si>
    <t>from 8:00 h to 13:00 h and from 14:00 h to 19:00 h</t>
  </si>
  <si>
    <t>from 9:00 h to 13:00 h and from 14:00 h to 18:00 h</t>
  </si>
  <si>
    <t>Simple random</t>
  </si>
  <si>
    <t>20 locatins Simple random plus 36 additional expert chosen locations.</t>
  </si>
  <si>
    <t>road types (excluded motorways) and time periods</t>
  </si>
  <si>
    <t>Rural: 1224, Urban: 5217</t>
  </si>
  <si>
    <t>Weekday: 2758, Weekend: 3683</t>
  </si>
  <si>
    <t>02/10/21 - 07/11/2021, 14/03/21 - 31/05/22</t>
  </si>
  <si>
    <t>08:00 - 19:00 (2, 3 and 4 hours periods)</t>
  </si>
  <si>
    <t>2:00:00, 3:00:00 and 4:00:00</t>
  </si>
  <si>
    <t>Cycles</t>
  </si>
  <si>
    <t>No traffic count requested in the methodology. No traffic count conducted.</t>
  </si>
  <si>
    <t>National traffic volume data are NOT available</t>
  </si>
  <si>
    <t>All cycles counted during each measurement session. Full traffic count</t>
  </si>
  <si>
    <t>Free flowing traffic</t>
  </si>
  <si>
    <t>Good weather conditions (from sunny to overcast with light drizzle), which allow drivers to chose their own speed. Temperature varies from 16 C to 32 C</t>
  </si>
  <si>
    <t>Total length estimate of motorways (806 km), of rural roads (37791 km) and of urban roads (122000 km).</t>
  </si>
  <si>
    <t>Two ways of aggregation are considered, using different road types and two time periods. Simple random sampling for locations witthin each type of road is performed. The value of the KPI and 95% CIs are computed for each stratum considered. The value of the KPI and the 95% CIs are further computed for the combination of the two strata, by taking into account the proportion of total exposure to traffic attributable to individuals travelling on different road types and during different time periods. This way, KPIs by road type and time period, as well as a total KPI at national level are estimated.</t>
  </si>
  <si>
    <t>Helmet wearing for cyclists is NOT mandatory in Bulgaria (Road Traffic Law).</t>
  </si>
  <si>
    <t>KPI PTWs Helment on motorways, on rural roads and in urban areas; For riders and passengers during daytime on weekdays and weekends</t>
  </si>
  <si>
    <t>Roads 1st and 2nd class outside urban boundary signs, motorways not included. These roads have enough traffic so as to fulfill the minimum number of vehicles passing per hour.</t>
  </si>
  <si>
    <t>Public roads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t>
  </si>
  <si>
    <t>from 9:00 h to 12:30 h and from 13:00 h to 18:30 h</t>
  </si>
  <si>
    <t>30 locatins Simple random plus 45 additional expert chosen locations.</t>
  </si>
  <si>
    <t>road types and time periods</t>
  </si>
  <si>
    <t>Motorways: 835, Rural: 2269, Urban: 2703</t>
  </si>
  <si>
    <t>Weekday: 1637, Weekend: 4170</t>
  </si>
  <si>
    <t>09:00 - 12:00 and 13:00 - 16:00</t>
  </si>
  <si>
    <t>PTWs</t>
  </si>
  <si>
    <t>All PTWs counted during each measurement session. Full traffic count</t>
  </si>
  <si>
    <t>100% traffic count</t>
  </si>
  <si>
    <t>Complete count of all observed motorcyclists. No extrapolated count needed and applied.</t>
  </si>
  <si>
    <t>Two ways of aggregation are considered, using different road types and two time periods. Simple random sampling for locations witthin each type of road is performed. The value of the KPI and 95% CIs are computed for each stratum considered. The value of the KPI and the 95% CIs are further computed for the combination of the two strata, by taking into account the proportion of total exposure to traffic attributable to individuals travelling on
different road types and during different time periods. This, KPIs by road type and time period, as well as a total KPI at national level are estimated.</t>
  </si>
  <si>
    <t>Helmet wearing for PTWs is mandatory at all times and on all roads in Bulgaria (Road Traffic Law).</t>
  </si>
  <si>
    <t>CZ</t>
  </si>
  <si>
    <t>0-17-Total (children)</t>
  </si>
  <si>
    <t>KPI on using of helmets by cyclists, KPI cycle helmet by road type, time period, vehicle type, gender</t>
  </si>
  <si>
    <t>We have developed a mobile app for easier data collection.</t>
  </si>
  <si>
    <t>Roads inside urban area, cycle paths and pedestrian-cycle paths inside urban area.</t>
  </si>
  <si>
    <t>Roads outside urban area (I. class, II. class, III. class of rural roads), cycle paths and pedestrian-cycle paths outside urban area.</t>
  </si>
  <si>
    <t>Monday-Friday: 7.00am-7.30pm</t>
  </si>
  <si>
    <t>Saturday - Sunday: 7.00am-7.30pm</t>
  </si>
  <si>
    <t>Children under the age of 18 years must wear a cycle helmet.</t>
  </si>
  <si>
    <t>In the Czech Republic, cycling with riders and passengers is not common - we only observed the riders - we didn't fill passenger and total column in the excel sheet - Helmet-Cyclists</t>
  </si>
  <si>
    <t>10 locations for rural roads/cycle paths/pedestrian-cycle paths, 10 locations for urban roads/cycle paths/pedestrian-cycle paths.</t>
  </si>
  <si>
    <t>6638 riders</t>
  </si>
  <si>
    <t>road type, time period, vehicle type (bike/electric bike), gender*</t>
  </si>
  <si>
    <t>*We did not make a difference in the gender of children - difference to male and female only for riders older than 17 years old. In the Age group column (in the excel sheet), we adjusted the age range of children to 0-17 years - adults are 18 years old and older.</t>
  </si>
  <si>
    <t>urban roads: 3344 riders, rural roads: 3294 riders</t>
  </si>
  <si>
    <t>weekday/daytime: 3254 riders, weekend/daytime: 3384 riders</t>
  </si>
  <si>
    <t>bikes: 5966 riders, electric bikes: 672 riders</t>
  </si>
  <si>
    <t>4/6/2021-29/6/2021, 4/9/2021-3/10/2021</t>
  </si>
  <si>
    <t>7.00am-6.00pm</t>
  </si>
  <si>
    <t>104 minutes</t>
  </si>
  <si>
    <t>bikes, electric bikes</t>
  </si>
  <si>
    <t>Total number of riders = traffic volume.</t>
  </si>
  <si>
    <t>Traffic count duration = duration of measurement</t>
  </si>
  <si>
    <t>free flow traffic</t>
  </si>
  <si>
    <t>sunny weather, temperature 20-30°C</t>
  </si>
  <si>
    <t>132051,9 km overall, 56050,1 km rural roads (I., II. and III. class roads, cycle paths, pedestrian-cycle paths), 76001,8 km urban roads (urban roads, cycle paths, pedestrian-cycle paths).</t>
  </si>
  <si>
    <t>The data (1.7.2021) of the national road network (rural roads) are available on: https://www.rsd.cz/wps/wcm/connect/d4f00eed-e6d7-4488-bac4-233113763473/prehledy_2021_7_cr.pdf?MOD=AJPERES.
Total km of urban roads (31.12.2020) are available on: https://www.sydos.cz/cs/rocenka-2020/rocenka/htm_cz/cz20_321000.html
Total km of cycle paths/pedestrian-cycle paths (rural and urban) from ArcGIS.</t>
  </si>
  <si>
    <t xml:space="preserve">We used the methodological guidelines created by the expert group for calculation of weighting and statistical analysis (confidence interval, standard error…). Weight proportion is based on ratio combination of national road network (km of  rural roads, urban roads, cycle paths and pedestrian-cycle paths), total number of all cyclists during all observations (bikes, elecric bikes), time period (weekdays/daytime, weekend/daytime) and total population in the Czech Republic (male/female/children). For calculation of weight proportion we used the formula: [M/m] * [N/(n*t)]. The confidence intervals calculated as described in the methodological guidelines.
</t>
  </si>
  <si>
    <t>Total population by gender (2019) available on: https://www.czso.cz/csu/czso/casova_rada_demografie</t>
  </si>
  <si>
    <t>According to The Road Traffic Law, children under the age of 18 years must wear a cycle helmet. For older cyclists than 18 years is strongly recommended to use cycle helmet. https://www.zakonyprolidi.cz/cs/2000-361#cast1</t>
  </si>
  <si>
    <t>A rows of children have been adjusted to the data table because we did not make a difference in the gender of children (column 0-17-Total (children).</t>
  </si>
  <si>
    <t>KPI on using of helmets by motorcyclists, KPI PTWs helmet by road type and time period</t>
  </si>
  <si>
    <t>Roads inside urban area.</t>
  </si>
  <si>
    <t>Using of helmets by motorcyclists on urban roads were observated on places with good visibility to passing vehicles (junctions with traffic lights, pedestrian crossing, roundabouts, etc.).</t>
  </si>
  <si>
    <t xml:space="preserve">Roads outside urban area. </t>
  </si>
  <si>
    <t>I., II. and III. class rural roads. Using of helmets by motorcyclists on rural roads were observated on places with good visibility to passing vehicles (gas station, roundabouts, etc.).</t>
  </si>
  <si>
    <t>Motorway in the Czech Republic is a road intended for fast long-distance and interstate transport. Motorways are multi-lane roads with separated directions, without level crossings and with separate connection points for entry and exit - places with good visibility to passing vehicles.</t>
  </si>
  <si>
    <t>Helmets by motorcyclists on motorways were measured on bridges, entry and exits and rest area next to motorways.</t>
  </si>
  <si>
    <t>10 locations for rural roads, 10 locations for urban roads, 10 locations for motorways.</t>
  </si>
  <si>
    <t>2255 riders and passengers (2006 riders, 249 passengers)</t>
  </si>
  <si>
    <t>road type, time period</t>
  </si>
  <si>
    <t>urban roads: 1030 riders and passengers (914 riders, 116 passengers), rural roads: 1132 riders and passengers (1007 riders, 125 passengers), motorways: 93 riders and passengers (85 riders, 8 passengers)</t>
  </si>
  <si>
    <t>The requirement of the minimum sample size on motorways was not fulfilled - traffic density of motorcyclists on motorways is very low in the Czech Republic, as we announced at the BASELINE meetings.</t>
  </si>
  <si>
    <t>weekdays: 1445 riders and passengers (1313 riders, 132 passengers), weekends: 810 riders and passengers (693 riders, 117 passengers)</t>
  </si>
  <si>
    <t>We did not make a difference between moped and motorcycles.</t>
  </si>
  <si>
    <t>24/5/2021-27/6/2021, 4/9/2021-10/10/2021</t>
  </si>
  <si>
    <t>143 minutes</t>
  </si>
  <si>
    <t>Motorcycles</t>
  </si>
  <si>
    <t>sunny/cloudy weather, temperature 15-30°C</t>
  </si>
  <si>
    <t>2006 motorcycles</t>
  </si>
  <si>
    <t>all motorcycles in the Czech Republic: 1249255 motorcycles</t>
  </si>
  <si>
    <t>Total number of motorcycles registrated in the Czech Republic (31.12.2021).</t>
  </si>
  <si>
    <t>96655,9 km overall, 1305,4 km motorways, 20431,5 km rural roads (I. and II. class roads), 74919 km urban roads.</t>
  </si>
  <si>
    <t>The data (1.7.2021) of the national road network (motorways, rural roads) are available on: https://www.rsd.cz/wps/wcm/connect/d4f00eed-e6d7-4488-bac4-233113763473/prehledy_2021_7_cr.pdf?MOD=AJPERES.
Total km of urban roads (31.12.2020) are available on: https://www.sydos.cz/cs/rocenka-2020/rocenka/htm_cz/cz20_321000.html</t>
  </si>
  <si>
    <t xml:space="preserve">We used the methodological guidelines created by the expert group for calculation of weighting and statistical analysis (confidence interval, standard error…). Weight proportion is based on ratio combination of national road network (km of motorways, rural roads and urban roads) and time period (weekdays/daytime, weekend/daytime). For calculation of weight proportion we used the formula: [M/m] * [N/(n*t)]. The confidence intervals calculated as described in the methodological guidelines.
</t>
  </si>
  <si>
    <t>Total number of vehicles registrated in the Czech Republic (31.12.2021) are available on: https://portal.sda-cia.cz/stat.php?v#str=vpp</t>
  </si>
  <si>
    <t>According to The Road Traffic Law, the rider and passenger must wear a helmet and must protect eyes with protective shield or glasses.</t>
  </si>
  <si>
    <t>https://www.zakonyprolidi.cz/cs/2000-361#cast1</t>
  </si>
  <si>
    <t>DE</t>
  </si>
  <si>
    <t>KPI on urban roads, on weekdays</t>
  </si>
  <si>
    <t>Roads inside urban boundary signs, motorways not nicluded; intersections with traffic light.</t>
  </si>
  <si>
    <t>see accompanying Email</t>
  </si>
  <si>
    <t>16199 riders</t>
  </si>
  <si>
    <t xml:space="preserve">urban roads/weekdays only </t>
  </si>
  <si>
    <t>urban roads: 16199 riders</t>
  </si>
  <si>
    <t>weekdays: 16199 riders</t>
  </si>
  <si>
    <t>13783 bikes; 2416 e-bikes</t>
  </si>
  <si>
    <t>13/06/21 - 26/0921</t>
  </si>
  <si>
    <t>07:00-18:00</t>
  </si>
  <si>
    <t>1 session = 1 hour, continuously within the given observation times (see above); 70 locations in 6 regions</t>
  </si>
  <si>
    <t>bikes, e-bikes</t>
  </si>
  <si>
    <t>all; no exclusions</t>
  </si>
  <si>
    <t>weighting: see accompanying Email; descriptive analysis of observed variables with SPSS; differentiation of age groups and bicycle vs. E-bike</t>
  </si>
  <si>
    <t>none (helmet use for cyclists is not mandatory in D)</t>
  </si>
  <si>
    <t>5616 riders; 265 passengers; 5881 riders &amp; passengers</t>
  </si>
  <si>
    <t>urban roads: 5616 riders; 265 passengers; 5881 riders &amp; passengers</t>
  </si>
  <si>
    <t>weekdays: 5616 riders; 265 passengers; 5881 riders &amp; passengers</t>
  </si>
  <si>
    <t>see column H, sheet Helmet PTWs and accompaying Email</t>
  </si>
  <si>
    <t xml:space="preserve"> </t>
  </si>
  <si>
    <t>mopeds, motorcycles</t>
  </si>
  <si>
    <t>weighting: see accompanying Email; descriptive analysis of observed variables with SPSS; differentiation of age groups, drivers/passengers; vehicle type</t>
  </si>
  <si>
    <t>§ 21a Straßenverkehrsordnung (StVO; Road Traffic Act)</t>
  </si>
  <si>
    <t>LV</t>
  </si>
  <si>
    <t>KPI Cycle Helmet; KPI  Cycle Helmet by road type, KPI  Cycle Helmet by time period</t>
  </si>
  <si>
    <t>Plus analysis of video recordings for other KPIs</t>
  </si>
  <si>
    <t>Roads inside urban boundary signs</t>
  </si>
  <si>
    <t>Roads outside urban boundary signs</t>
  </si>
  <si>
    <t>no motorways in Latvia</t>
  </si>
  <si>
    <t>08:00-20:00</t>
  </si>
  <si>
    <t>09:30-19:00</t>
  </si>
  <si>
    <t>one group up to 12 years (visual)</t>
  </si>
  <si>
    <t>Minimum level</t>
  </si>
  <si>
    <t>189 on rural roads, 3012 on urban roads</t>
  </si>
  <si>
    <t>1996 weekdays; 1205 weekends</t>
  </si>
  <si>
    <t>09/09/21-02/11/2021</t>
  </si>
  <si>
    <t>08:30-19:45</t>
  </si>
  <si>
    <t>bicycles</t>
  </si>
  <si>
    <t>not available</t>
  </si>
  <si>
    <t>Equal to session time</t>
  </si>
  <si>
    <t>any traffic</t>
  </si>
  <si>
    <t>Good weather conditions</t>
  </si>
  <si>
    <t>state rural roads 19 800 km, streets 70 645 km</t>
  </si>
  <si>
    <t>Latvian Road Traffic Law, Road Traffic Regulations</t>
  </si>
  <si>
    <t>KPI PTWs Helmet; KPI  PTWs Helmet by road type, KPI  PTWs Helmet by time period</t>
  </si>
  <si>
    <t>902 on rural roads, 1344 on urban roads</t>
  </si>
  <si>
    <t>632 weekdays; 1614 weekends</t>
  </si>
  <si>
    <t>09/09/21-15/11/2021</t>
  </si>
  <si>
    <t>08:00-19:45</t>
  </si>
  <si>
    <t>SE and CI 95% calculated</t>
  </si>
  <si>
    <t>MT</t>
  </si>
  <si>
    <t>KPI per type of road; vehicle (Bike/Ebike); time period (weekday/end); gender; age</t>
  </si>
  <si>
    <t>The observation sessions were spread over 30 different locations – 10 locations in Arterial roads, 10 locations in Distributor roads and 10 locations in Local Access roads. The locations were spread evenly between Urban and Rural areas, therefore with 5 arterial, distributor and local access locations being in urban areas and the other 15 locations in rural areas. All sessions were done during the weekdays in daylight hours (frogm 7.30am till 6pm). The observations took place between beginning of January 2022 and mid-May 2022.</t>
  </si>
  <si>
    <t>Due to the small road network in Malta consisting of around 2,700kms, most arterial and distributor roads cross the urban/rural boundaries. To determine the urban areas, the CORINE GIS layer was joined with a layer showing urban areas from the Planning Authority in Malta. Random points were generated using GIS software, and these points were adjusted manually to find a location where the officers could safely position themselves. 
Road type proportion calculated at 52% for Rural Roads and 48% for Urban Roads.</t>
  </si>
  <si>
    <t>not applicable for Malta</t>
  </si>
  <si>
    <t>Mon-Fri</t>
  </si>
  <si>
    <t>Sat-Sun</t>
  </si>
  <si>
    <t xml:space="preserve">Some  not included in weighting/statistical analysis due to no observations present. </t>
  </si>
  <si>
    <t>30 urban, 30 rural</t>
  </si>
  <si>
    <t>30 weekday, 30 weekend</t>
  </si>
  <si>
    <t>60 bicycle, 60 e-bike</t>
  </si>
  <si>
    <t>Approximation</t>
  </si>
  <si>
    <t>Bicycles; e-bikes</t>
  </si>
  <si>
    <t>not available for bicycles</t>
  </si>
  <si>
    <t>Freeflow conditions</t>
  </si>
  <si>
    <t>Fair weather</t>
  </si>
  <si>
    <t>224 bicycle; 6 e-bike</t>
  </si>
  <si>
    <t>All vehicles passing were observed due to low numbers</t>
  </si>
  <si>
    <t>Rural 1515km; Urban 1399km</t>
  </si>
  <si>
    <t>Results were weighted based upon road lengths of the above road types.</t>
  </si>
  <si>
    <r>
      <rPr>
        <i/>
        <sz val="12"/>
        <color theme="1"/>
        <rFont val="Arial Narrow"/>
        <family val="2"/>
        <charset val="161"/>
      </rPr>
      <t>Children</t>
    </r>
    <r>
      <rPr>
        <sz val="12"/>
        <color theme="1"/>
        <rFont val="Arial Narrow"/>
        <family val="2"/>
        <charset val="161"/>
      </rPr>
      <t xml:space="preserve"> were considered as being younger than 14 years of age</t>
    </r>
  </si>
  <si>
    <r>
      <rPr>
        <u/>
        <sz val="12"/>
        <color theme="1"/>
        <rFont val="Arial Narrow"/>
        <family val="2"/>
        <charset val="161"/>
      </rPr>
      <t xml:space="preserve">Adults: </t>
    </r>
    <r>
      <rPr>
        <sz val="12"/>
        <color theme="1"/>
        <rFont val="Arial Narrow"/>
        <family val="2"/>
        <charset val="161"/>
      </rPr>
      <t xml:space="preserve">
Helmet use is not mandatory for </t>
    </r>
    <r>
      <rPr>
        <b/>
        <sz val="12"/>
        <color theme="1"/>
        <rFont val="Arial Narrow"/>
        <family val="2"/>
        <charset val="161"/>
      </rPr>
      <t>bicycle</t>
    </r>
    <r>
      <rPr>
        <sz val="12"/>
        <color theme="1"/>
        <rFont val="Arial Narrow"/>
        <family val="2"/>
        <charset val="161"/>
      </rPr>
      <t xml:space="preserve"> riders.
Helmet use is only mandatory for </t>
    </r>
    <r>
      <rPr>
        <b/>
        <sz val="12"/>
        <color theme="1"/>
        <rFont val="Arial Narrow"/>
        <family val="2"/>
        <charset val="161"/>
      </rPr>
      <t>e-bikes</t>
    </r>
    <r>
      <rPr>
        <sz val="12"/>
        <color theme="1"/>
        <rFont val="Arial Narrow"/>
        <family val="2"/>
        <charset val="161"/>
      </rPr>
      <t xml:space="preserve"> with a motor of over 250W. 
</t>
    </r>
    <r>
      <rPr>
        <b/>
        <sz val="12"/>
        <color theme="1"/>
        <rFont val="Arial Narrow"/>
        <family val="2"/>
        <charset val="161"/>
      </rPr>
      <t>S.L. 65.26.10</t>
    </r>
    <r>
      <rPr>
        <sz val="12"/>
        <color theme="1"/>
        <rFont val="Arial Narrow"/>
        <family val="2"/>
        <charset val="161"/>
      </rPr>
      <t xml:space="preserve">: No person shall ride a power assisted pedal cycle, including a pedelec, fitted with an electric motor having an output of more than 250 watts on a road without wearing a bicycle helmet made of material to resist blows, securely fitted and fastened on the rider’s head
</t>
    </r>
    <r>
      <rPr>
        <u/>
        <sz val="12"/>
        <color theme="1"/>
        <rFont val="Arial Narrow"/>
        <family val="2"/>
        <charset val="161"/>
      </rPr>
      <t xml:space="preserve">Children
</t>
    </r>
    <r>
      <rPr>
        <sz val="12"/>
        <color theme="1"/>
        <rFont val="Arial Narrow"/>
        <family val="2"/>
        <charset val="161"/>
      </rPr>
      <t xml:space="preserve">If under 10 and riding as a passenger, they must be in a saefty seat and wear a helmet if the the power assisted pedal cycle has a motor of over 250 W.
</t>
    </r>
    <r>
      <rPr>
        <b/>
        <sz val="12"/>
        <color theme="1"/>
        <rFont val="Arial Narrow"/>
        <family val="2"/>
        <charset val="161"/>
      </rPr>
      <t xml:space="preserve">
S.L. 65.26.13:</t>
    </r>
    <r>
      <rPr>
        <sz val="12"/>
        <color theme="1"/>
        <rFont val="Arial Narrow"/>
        <family val="2"/>
        <charset val="161"/>
      </rPr>
      <t xml:space="preserve"> Children under ten travelling on someone else’s pedal cycle or a power assisted pedal cycle, including a pedelec, once the said
pedal cycle or a power assisted pedal cycle, including a pedelec is adapted to do so, shall be seated in a safety seat and shall where such pedal cycle or power assisted pedal cycle, including a pedelec, is
fitted with an electric motor having an output of more than 250 watts,be obliged to wear a bicycle helmet.
</t>
    </r>
  </si>
  <si>
    <r>
      <rPr>
        <u/>
        <sz val="12"/>
        <color theme="1"/>
        <rFont val="Arial Narrow"/>
        <family val="2"/>
        <charset val="161"/>
      </rPr>
      <t>Note</t>
    </r>
    <r>
      <rPr>
        <sz val="12"/>
        <color theme="1"/>
        <rFont val="Arial Narrow"/>
        <family val="2"/>
        <charset val="161"/>
      </rPr>
      <t xml:space="preserve">: In addition, one can only rider a power-assisted pedal cycle with a motor over 250 W if they are over 16 years of age.
</t>
    </r>
    <r>
      <rPr>
        <b/>
        <sz val="12"/>
        <color theme="1"/>
        <rFont val="Arial Narrow"/>
        <family val="2"/>
        <charset val="161"/>
      </rPr>
      <t>S.L. 65.26.5</t>
    </r>
    <r>
      <rPr>
        <sz val="12"/>
        <color theme="1"/>
        <rFont val="Arial Narrow"/>
        <family val="2"/>
        <charset val="161"/>
      </rPr>
      <t>:(1) No person shall ride a power assisted pedal cycle, including a pedelec, fitted with an electric motor having an output ofmore than 250 watts on a road unless that person -
(a) has reached the age of sixteen years,
(b) is in possession of a legally valid identification
document, and
(c) where such person is to ride a power assisted pedal
cycle, including a pedelec, whose electric motor has anoutput of more than 250 watts, has satisfied the Authority that he or she has some e knowledge of the Highway Codethrough a theory test.</t>
    </r>
  </si>
  <si>
    <t>KPI per type of road; vehicle (moped/MC); time period (weekday/end)</t>
  </si>
  <si>
    <t xml:space="preserve">Some  note included in weighting/statistical analysis due to no observations present. Please see stratified locations below. </t>
  </si>
  <si>
    <t>31 urban; 28 rural.</t>
  </si>
  <si>
    <t>29 weekday; 30 weekend.</t>
  </si>
  <si>
    <t>58 MC; 53 moped.</t>
  </si>
  <si>
    <t>11/01/22 - 15/05/22</t>
  </si>
  <si>
    <t>11:00 - 17:00 (Daytime)</t>
  </si>
  <si>
    <t>Motorcycles; Mopeds</t>
  </si>
  <si>
    <t>available but not used here</t>
  </si>
  <si>
    <t>858 MC; 508 Moped</t>
  </si>
  <si>
    <t xml:space="preserve">All vehicles observed were recorded </t>
  </si>
  <si>
    <t xml:space="preserve">SL. 65.11.123: (2) No person may drive or be carried on any motor cycle orquad bikes unless he is at the time wearing a crash helmet.
SL.65.26.21: No  person  shall  ride  a  moped  without  wearing  amotorcycle helmet, securely fitted and fastened on the rider’s head.
</t>
  </si>
  <si>
    <t>PL</t>
  </si>
  <si>
    <t>KPI on PTWs Helmet; KPI on PTWs Helmet by road type, KPI on PTWs Helmet by  time period, KPI on PTWs Helmet by vehicle type</t>
  </si>
  <si>
    <t>Roads inside built up areas within urban boundary signs, motorways/expresways excluded.</t>
  </si>
  <si>
    <t>Roads outside built up areas, outside urban boundary signs, motorways/expresways excluded.</t>
  </si>
  <si>
    <t>Motorways include motorway and expressway. Motorway - public road with limited accessibility; dual carriageway road, marked with appropriate road signs, on which no cross traffic is allowed, intended only for motor vehicle traffic, excluding quadricycles; having multi-level intersections with all land and water transport roads crossing it; equipped with devices for handling the travelers, vehicles and parcels, intended only for motorway users; general speed limit: 140 km/h, for . Expressway - public road with limited accessibility dual- or single-carriageway road, marked with appropriate road signs, at which intersections occur exceptionally, intended only for motor vehicle traffic, excluding quadricycles; with multi-level intersections with other land and water transport routes that intersect it, with exceptionally single-level intersections with public roads being allowed; equipped with devices for handling of travelers, vehicles and parcels intended solely for road users; general speed limit: 120 km/h. The locations on expresways we have done the observations were dual carriageways with no intersections; all parameters similar to motorways.</t>
  </si>
  <si>
    <t>For September 2021: 6:00-19:00; October 2021: 7:00-17:30; November 2021: 7:00-16:00; May 2022: 5:00-20:30; during daylight hours; weekday - Monday from 12:00 till Friday 16:00</t>
  </si>
  <si>
    <t>For September 2021: 6:00-19:00; October 2021: 7:00-17:30; November 2021: 7:00-16:00; May 2022: 5:00-20:30; during daylight hours; Friday from 16:01 till Monday 11:59</t>
  </si>
  <si>
    <t>road type, time period, vehicle type</t>
  </si>
  <si>
    <t>motorways: 1184, rural roads: 1336, urban roads: 1222</t>
  </si>
  <si>
    <t>weekday: 2063 , weekend: 1662</t>
  </si>
  <si>
    <t>motorcycles: 2950, mopeds: 792</t>
  </si>
  <si>
    <t>21/09/21-6/11/21 and 30/04/22-24/05/22</t>
  </si>
  <si>
    <t>7:45am-5:30pm (fall session) and 9:00am-6:00pm (spring session)</t>
  </si>
  <si>
    <t>1-2 hrs per session</t>
  </si>
  <si>
    <t>motorcycles, mopeds</t>
  </si>
  <si>
    <t>all passing vehicles were observed</t>
  </si>
  <si>
    <t>vehicles in movement, not restricted by traffic lights, roundabouts etc.</t>
  </si>
  <si>
    <t>mostly sunny weather, some clouds and also wind, average temperature 16-17◦C (fall) 20-22◦C (spring)</t>
  </si>
  <si>
    <t>motorcycles: 2950, mopeds: 792 (all vehicles were observed during the sessions)</t>
  </si>
  <si>
    <t>No data on PTWs traffic volume on country level is available. All PTWs during the sessions were observed, thus no weighting procedure was applied. KPI was calculated as number of users of helmets/total number of investigated persons. SE=sqrt(KPI*(1-KPI)/N); CI_lower = KPI-1.95996*SE; CI_upper=KPI+1.95996*SE</t>
  </si>
  <si>
    <t xml:space="preserve">According to Article 40 of Traffic Code it is mandatory by law for motorcyclists and moped riders as well as the passengers to wear helmets (https://isap.sejm.gov.pl/isap.nsf/download.xsp/WDU19970980602/U/D19970602Lj.pdf) </t>
  </si>
  <si>
    <t>KPI on Cycle Helmet; KPI on Cycle Helmet by road type, KPI on Cycle Helmet by time period</t>
  </si>
  <si>
    <t>rural roads: 1612, urban roads: 1963</t>
  </si>
  <si>
    <t>weekday: 1844, weekend: 1731</t>
  </si>
  <si>
    <t>bicycles (no e-bikes)</t>
  </si>
  <si>
    <t>all passing bicycles were observed</t>
  </si>
  <si>
    <t>vehicles in movement</t>
  </si>
  <si>
    <t>3575 (all passing bicycles were observed)</t>
  </si>
  <si>
    <t>No data on cyclist traffic volume on country level is available. All bicycles during the session were observed. Thus no weighting procedure was applied. KPI was calculated as number of using helmets/total number of investigated persons. SE=sqrt(KPI*(1-KPI)/N); CI_lower = KPI-1.95996*SE; CI_upper=KPI+1.95996*SE</t>
  </si>
  <si>
    <t>In Poland wearing a helmet by cyclists is not mandatory by law.</t>
  </si>
  <si>
    <t>PT</t>
  </si>
  <si>
    <t>KPI Cycle Helmet in urban roads; KPI Cycle Helmet in urban roads by bicycle type (non-electric, electric); KPI Cycle Helmet in urban roads by period time (week and weekend)</t>
  </si>
  <si>
    <t>yes</t>
  </si>
  <si>
    <t>14 years old</t>
  </si>
  <si>
    <t>Vehicle</t>
  </si>
  <si>
    <t>vehicle type, period time</t>
  </si>
  <si>
    <t>urban roads: 2015</t>
  </si>
  <si>
    <t>weekday/daytime: 1369, weekend/daytime: 646</t>
  </si>
  <si>
    <t>non-electric: 1652, electric: 363</t>
  </si>
  <si>
    <t>10/10/2021 - 03/12/2021</t>
  </si>
  <si>
    <t>08:00 - 18:00</t>
  </si>
  <si>
    <t>non-electric bicycles; electric bicycles</t>
  </si>
  <si>
    <t>10 min - before the observation session. Traffic counts were not considered in sessions where all vehicles were registered</t>
  </si>
  <si>
    <t>On the road and on cycle lanes without traffic restrictions</t>
  </si>
  <si>
    <t>not raining days</t>
  </si>
  <si>
    <t>n/a: all bicycles were registered in most of the sessions</t>
  </si>
  <si>
    <t>non-electric bicycles + electric bicycles: 2239</t>
  </si>
  <si>
    <t>Post stratification weighting was carried out following the suggestions by the Baseline experts included in the document “Considerations for sampling weights in Baseline”. The value of the KPI and 95% CIs were computed for each stratum and combination of the stratums considered.</t>
  </si>
  <si>
    <t>weight was adjusted for total sample size</t>
  </si>
  <si>
    <t>Helmet is not mandatory for users of non-electric bicycles or electric bicycles</t>
  </si>
  <si>
    <t>KPI PTWs Helmet; KPI PTWs Helmet by road type (rural, urban and motorways); KPI PTWs Helmet by period time (week and weekend); KPI PTWs Helmet by vehicle type (moped, motorcycle)</t>
  </si>
  <si>
    <t>vehicle type, road type, period time</t>
  </si>
  <si>
    <t>urban roads: 1294, rural roads: 752, motorways: 374</t>
  </si>
  <si>
    <t>weekday/daytime: 1657, weekend/daytime: 763</t>
  </si>
  <si>
    <t>motorcycle: 1977 ; moped: 443</t>
  </si>
  <si>
    <t>10/10/2021 - 05/12/2021</t>
  </si>
  <si>
    <t>motorcycles; mopeds</t>
  </si>
  <si>
    <t>No traffic restrictions</t>
  </si>
  <si>
    <t>n/a: all vehicle were registered in most of the sessions</t>
  </si>
  <si>
    <t>motorcycles + mopeds: 2297</t>
  </si>
  <si>
    <t>proportion by road type: motorways: 0.04151; rural roads: 0.70673; urban roads: 0.25177</t>
  </si>
  <si>
    <t>Helmet is mandatory for moped riders and motorcyclists</t>
  </si>
  <si>
    <t>15+</t>
  </si>
  <si>
    <t>15+-Total</t>
  </si>
  <si>
    <t>expressways</t>
  </si>
  <si>
    <t>ES</t>
  </si>
  <si>
    <t>expressways roads-Total</t>
  </si>
  <si>
    <t xml:space="preserve">expressways </t>
  </si>
  <si>
    <t>KPI Helmet for cyclists; KPI Helmet for cyclists by road type, Helmet for cyclists by time period</t>
  </si>
  <si>
    <t>Roads inside urban boundary signs, motorways and expressways are not included.</t>
  </si>
  <si>
    <t>Roads outside urban boundary signs, motorways and expressways not included.</t>
  </si>
  <si>
    <t xml:space="preserve">Public road specially designed, built and marked as such for the exclusive circulation of automobiles, with the following characteristics:    – Neighboring properties do not have access to it.  – It does not cross, nor is crossed at level, by any other roads or ways. - It consists of different carriageways for each direction/way, separated from each other, except at singular points or temporarily, by a strip of land not intended for circulation or, in exceptional cases, with other solutions.  - Driving with animal-drawn vehicles, bicycles, mopeds and vehicles for people with reduced mobility or personal mobility vehicles (e-scooters) is prohibited.
</t>
  </si>
  <si>
    <t>Cyclists are not allowed to ride on motorways (and observations are not carried on them), but the definition is included as the definition of expressways names "motorways".</t>
  </si>
  <si>
    <t xml:space="preserve">Pubic road that does not meet all the requirements of motorways, has separate carriageways for each direction and limited access to and from neighboring properties, and does not have level crossings. Driving with animal-drawn vehicles, bicycles, mopeds and vehicles for people with reduced mobility or personal mobility vehicles (e-scooters) is prohibited. Cyclists over the age of 14 may ride on the shoulders of these roads, unless it is prohibited by signage for justified reasons of road safety.
</t>
  </si>
  <si>
    <t>This type of road has characteristics closer to motorways than rural roads.  Cyclists over the age of 14 may ride on the shoulders of these roads, unless it is prohibited by signage for justified reasons of road safety.</t>
  </si>
  <si>
    <t>On a working day with sunlight, in two periods: morning (8:00 a.m. to 1:30 p.m.), and afternoon/evening (2:00 p.m. to 8:00 p.m.).</t>
  </si>
  <si>
    <t>On the weekend (Saturday or Sunday) with sunlight, in two periods: morning (8:00 a.m. to 1:30 p.m.), and afternoon/evening (2:00 p.m. to 8:00 p.m.).</t>
  </si>
  <si>
    <t xml:space="preserve">Below 16 years old (0-15). </t>
  </si>
  <si>
    <t>In the dissagregated Excel for this KPI, 0-14 means in practice 0-15. And 14+ means 15+.</t>
  </si>
  <si>
    <t xml:space="preserve">I'm not sure whether this sampling unit is correct. </t>
  </si>
  <si>
    <t>1717 bicycles observed</t>
  </si>
  <si>
    <t xml:space="preserve">A total of 1717 bicycles observed. The use of helmet was observed in 1717 riders and 19 passengers. </t>
  </si>
  <si>
    <t>Road type; time period</t>
  </si>
  <si>
    <t>urban roads: 1022, rural roads: 642, expressways: 53</t>
  </si>
  <si>
    <t>weekday: 594, weekend:1123, morning: 1030, afternoon/evening:687</t>
  </si>
  <si>
    <t xml:space="preserve">However, results are not provided by morning or afternoon/evening in the datafiles. </t>
  </si>
  <si>
    <t>19/10/21-23/11/21 and 04/12/21 to 6/12/21</t>
  </si>
  <si>
    <t>Additional observations were required (04/12/21 to 6/12/21) to reach a higher number of bicycles observed (closer to 2000).From 19/10/21-23/11/21 only1262 bicyles had been observed.</t>
  </si>
  <si>
    <t>Morning (8:00 a.m. to 1:30 p.m.), and afternoon/evening (2:00 p.m. to 8:00 p.m.).</t>
  </si>
  <si>
    <t xml:space="preserve"> At each location, data was collected on four sessions, distributed as follows:
o Two data collection sessions on a working day, during the day (with sunlight). One of them in the morning (8:00 a.m. to 1:30 p.m.), and another in the afternoon (2:00 p.m. to 8:00 p.m.).
o Two data collection sessions on the weekend (Saturday or Sunday), during the day (with sunlight). One of them in the morning (8:00 a.m. to 1:30 p.m.), and another in the afternoon (2:00 p.m. to 8:00 p.m.).</t>
  </si>
  <si>
    <t xml:space="preserve">45 min in an observation session of helmet use on motorcycles, mopeds, bicycles and personal mobility vehicles. Additional 10' for traffic counts. </t>
  </si>
  <si>
    <t xml:space="preserve">Only bicycles, no distinction with electric bikes. </t>
  </si>
  <si>
    <t>For a location to be appropriate, the minimum traffic volume required was 25 vehicles/hour.</t>
  </si>
  <si>
    <t xml:space="preserve">However, in practice, the subcontrator did not verify this requirement, and in some sessions very low number or even zero bicycles were observed. </t>
  </si>
  <si>
    <t xml:space="preserve">The subcontrator was asked to plan data colection to get optimal weather conditions at samplng points. Heavy rain o inadequate visibility were considered bad weather conditions. </t>
  </si>
  <si>
    <t>567 bicycles</t>
  </si>
  <si>
    <t>Estimate of length:294.042. Per road type: urban roads: 128.181, rural roads: 149857, motorways:2.997 , expressways: 13.007.</t>
  </si>
  <si>
    <t>The document "Considerations for sampling weights in Baseline" was thoroughly followed. Sampling weights were calculated according to section 2.2.2. "KPIs with several time period strata".</t>
  </si>
  <si>
    <t>I don't understand this question, total weight was standarised to 1.</t>
  </si>
  <si>
    <t>Minors under sixteen years and also by those who circulate on interurban roads are obliged to use the protective helmet. (art 47 Traffic Law: https://www.boe.es/buscar/act.php?id=BOE-A-2015-11722)</t>
  </si>
  <si>
    <t>KPI Helmet for PTWs; KPI Helmet or PTWs by road type, Helmet for PTWs by time period</t>
  </si>
  <si>
    <t>3504 PTWs observed</t>
  </si>
  <si>
    <t>urban roads: 2152, rural roads: 528, motorways: 76, expressways: 748</t>
  </si>
  <si>
    <t>weekday: 1818, weekend: 1686, morning: 1830 , afternoon/evening: 1674</t>
  </si>
  <si>
    <t>Additional observations were required (04/12/21 to 6/12/21) to reach a higher number of PTWs observed.</t>
  </si>
  <si>
    <t xml:space="preserve">PTWs (motorcycles and mopeds). </t>
  </si>
  <si>
    <t>1180 PTWs</t>
  </si>
  <si>
    <t>Helmet use is compulsory. (art 47 Traffic Law: https://www.boe.es/buscar/act.php?id=BOE-A-2015-11722)</t>
  </si>
  <si>
    <t>KPI Helmets for cyclists urban roads</t>
  </si>
  <si>
    <t xml:space="preserve">Observational study in 21 cities across the country. In 2019, 8 000 cyclists were observed at 190 different locations. The locations are not strictly randomized but chosen to represent the urban road environment where cyclists are common.  </t>
  </si>
  <si>
    <t>Data collected on Monday – Saturday, but too limited data on Saturdays to report weekends separately. Observations are done at daytime in early autumn.</t>
  </si>
  <si>
    <t>Living areas, children &lt;10 years old, At schools, children 6-15 years old</t>
  </si>
  <si>
    <t>Driver</t>
  </si>
  <si>
    <t>Augusti - September 2020</t>
  </si>
  <si>
    <t>Daytime 08 - 17</t>
  </si>
  <si>
    <t>cyclists</t>
  </si>
  <si>
    <t>No extreme weather, early autumn.  Weather conditions are often quite stable during this period in Sweden.</t>
  </si>
  <si>
    <t>IT</t>
  </si>
  <si>
    <t>EL</t>
  </si>
  <si>
    <t>KPI on Helmet, KPI per road type, per time period,  per road user type (rider, passenger, total)</t>
  </si>
  <si>
    <t>roads inside built-up areas; 
Main arterials with 2/3 lanes per direction were selected</t>
  </si>
  <si>
    <t>roads outside built-up areas, motorways not inclued
roads with 1 lane per direction were selected</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</si>
  <si>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130 km/h.</t>
  </si>
  <si>
    <t>Monday to Friday, 08:00 to 18:00</t>
  </si>
  <si>
    <t>Saturday, 08:00 to 18:00</t>
  </si>
  <si>
    <t>4079 in Total, 3464 Riders, 615 Passengers</t>
  </si>
  <si>
    <t>Riders
urban roads: 2524, rural roads: 755, motorways:185
Passengers
urban roads: 436, rural roads: 155, motorways:24</t>
  </si>
  <si>
    <t>Riders
weekdays: 2697, weekends: 767
Passengers
weekdays: 480, weekends: 135</t>
  </si>
  <si>
    <t>28/03/2022-09/07/2022</t>
  </si>
  <si>
    <t>08:00-11:00; 12:00-15:00; 15:00-18:00</t>
  </si>
  <si>
    <t>10 min</t>
  </si>
  <si>
    <t>all traffic conditions included</t>
  </si>
  <si>
    <t>good weather conditions</t>
  </si>
  <si>
    <t>775 motorcycles</t>
  </si>
  <si>
    <t>17278 motorcycles</t>
  </si>
  <si>
    <t>125230 km Total road network length: 
3,1% motorways, 69,5% rural roads; 27,5% urban roads</t>
  </si>
  <si>
    <t>Data weighted based on the Baseline weight formula, including strata sampling weight (road type x time period) and session sampling weight (traffic counts)</t>
  </si>
  <si>
    <t>Helmet use is mandatory for all riders and passengers of mopeds and motorcycles.</t>
  </si>
  <si>
    <t>The Kpi was not calculated due to small sample</t>
  </si>
  <si>
    <t>Please select</t>
  </si>
  <si>
    <t>Helmet use is not mandatory but it is recommended.</t>
  </si>
  <si>
    <t>CY</t>
  </si>
  <si>
    <t>Public road with dual carriageways and at least two lanes each way. All entrances and exits are signposted and all interchanges are grade separated. Central barrier or median present throughout the road. No crossing is permitted, while stopping is permitted only in an emergency. Restricted access to motor vehicles, prohibited to pedestrians, animals, pedal cycles,
mopeds, agricultural vehicles. The minimum speed is not lower than 50 km/h and the maximum speed is not higher than 100 km/h.</t>
  </si>
  <si>
    <t>690 in Total, 631 Riders, 59 Passengers</t>
  </si>
  <si>
    <t>Riders
urban roads: 445, rural roads: 85, motorways:101
Passengers
urban roads: 9, rural roads: 15, motorways: 35</t>
  </si>
  <si>
    <t>Riders
weekdays: 577, weekends: 54
Passengers
weekdays: 53, weekends: 6</t>
  </si>
  <si>
    <t>01/09/2022-13/10/2022</t>
  </si>
  <si>
    <t>09:00-12:00, 13:00-16:00</t>
  </si>
  <si>
    <t>630 motorcycles</t>
  </si>
  <si>
    <t>8552 km Total road network length: 
3,2% motorways, 44,0% rural roads; 52,8% urban roads</t>
  </si>
  <si>
    <t>There was no information or expert estimates available for traffic volume or mileage of cyclists on rural and urban roads therefore no easy weighting according to road type was possible. 
Considering the session timing and the number of cyclists spotted, the fact that observation sites on rural roads were randomly selected using the information on motorised vehicle traffic intensity data while in urban areas the measurement sites were picked by the observers including some cycling paths, the expert decision was made for the KPI calculations to apply 75% weighting factor for cycling in urban areas and 25% for cycling on rural roads.
SE and CI 95% calculated.</t>
  </si>
  <si>
    <t>Semi-aggregate datafile</t>
  </si>
  <si>
    <t>Helmet for Cyclists - Minimum Level (required)</t>
  </si>
  <si>
    <t>Helmet for Cyclists - Minimum level (recommended options)</t>
  </si>
  <si>
    <t>Helmet for Cyclists - Semi-aggregate datafile</t>
  </si>
  <si>
    <t>Helmet for PTWs - Minimum Level (required)</t>
  </si>
  <si>
    <t>Helmet for PTWs - Minimum level (recommended options)</t>
  </si>
  <si>
    <t>Helmet for PTWs - Semi-aggregate datafile</t>
  </si>
  <si>
    <t>Helmet for Cyclists - Metadata</t>
  </si>
  <si>
    <t>Helmet for PTWs - Metadata</t>
  </si>
  <si>
    <t>Cyclists</t>
  </si>
  <si>
    <t>CI-l</t>
  </si>
  <si>
    <t>CI-u</t>
  </si>
  <si>
    <t>All</t>
  </si>
  <si>
    <t>Austria</t>
  </si>
  <si>
    <t>Belgium</t>
  </si>
  <si>
    <t>Bulgaria</t>
  </si>
  <si>
    <t>Cyprus</t>
  </si>
  <si>
    <t>Czech Republic</t>
  </si>
  <si>
    <t>Germany</t>
  </si>
  <si>
    <t>Greece</t>
  </si>
  <si>
    <t>Ireland</t>
  </si>
  <si>
    <t>Latvia</t>
  </si>
  <si>
    <t>Malta</t>
  </si>
  <si>
    <t>Poland</t>
  </si>
  <si>
    <t>Portugal</t>
  </si>
  <si>
    <t>Spain</t>
  </si>
  <si>
    <t>Sweden</t>
  </si>
  <si>
    <t>Italy</t>
  </si>
  <si>
    <t>Bicycles</t>
  </si>
  <si>
    <t>*Countries with deviations in the methodology (PL: no weighting / EL, BE, CY: min. samples not achieved  for all strata) are shown with light colours</t>
  </si>
  <si>
    <t>*Countries with deviations in the methodology (AT: sampling framework / PL: no weighting) are shown with light colours</t>
  </si>
  <si>
    <t xml:space="preserve">PTWs by road type </t>
  </si>
  <si>
    <t>Urban Roads</t>
  </si>
  <si>
    <t>Rural Roads</t>
  </si>
  <si>
    <t>Motorways</t>
  </si>
  <si>
    <t>Expressways</t>
  </si>
  <si>
    <t>Cyclists by road type</t>
  </si>
  <si>
    <t>PTWs riders by time period</t>
  </si>
  <si>
    <t>Weekday</t>
  </si>
  <si>
    <t>Weekend</t>
  </si>
  <si>
    <t>Cycle riders by time period</t>
  </si>
  <si>
    <t>*Countries with deviations in the methodology (PL: no weighting / EL, BE, CY: min. samples not achieved  for all strata/ DE: only urban roads) are shown with light colours</t>
  </si>
  <si>
    <t>*Countries with deviations in the methodology (AT: sampling framework / PL: no weighting/ DE: only urban roads) are shown with light colours</t>
  </si>
  <si>
    <t>PTW Riders</t>
  </si>
  <si>
    <t>PTW passengers</t>
  </si>
  <si>
    <t>Bicycle Riders</t>
  </si>
  <si>
    <t>Bicycle Passengers</t>
  </si>
  <si>
    <t>E-bike</t>
  </si>
  <si>
    <t>A. National Indicators</t>
  </si>
  <si>
    <t>B. Road type</t>
  </si>
  <si>
    <t>C. Time Period</t>
  </si>
  <si>
    <t>D. Vehicle Type</t>
  </si>
  <si>
    <t>E. Age Group</t>
  </si>
  <si>
    <t>F. Gender</t>
  </si>
  <si>
    <t>0-14*</t>
  </si>
  <si>
    <t>*0-12</t>
  </si>
  <si>
    <t>*0-17</t>
  </si>
  <si>
    <t>*0-15</t>
  </si>
  <si>
    <t>error</t>
  </si>
  <si>
    <t>*Countries with deviations in the methodology (DE, IE, PL: no weighting / EL, BE, CY: min. samples not achieved  for all strata/ DE: only weekdays) are shown with light colours</t>
  </si>
  <si>
    <t>*Countries with deviations in the methodology (DE, IE, PL: no weighting / AT: sampling framework / PL: no weighting/ DE: only weekdays) are shown with light colours</t>
  </si>
  <si>
    <t>IE</t>
  </si>
  <si>
    <t>KPI Helmets for cyclists on urban roads by time period</t>
  </si>
  <si>
    <t>bicycle</t>
  </si>
  <si>
    <t>KPI Helmet for PTWs on urban roads by time period</t>
  </si>
  <si>
    <t>11849 riders and 40 passengers</t>
  </si>
  <si>
    <t>11849 riders and 40 passengers on urban roads</t>
  </si>
  <si>
    <t>6058 riders and 17 passengers on weekdays; 5814 riders and 23 passengers at weekends</t>
  </si>
  <si>
    <t>1643 riders and 21 passengers</t>
  </si>
  <si>
    <t>1643 riders and 21 passengers on urban roads</t>
  </si>
  <si>
    <t>929 riders and 11 passengers on weekdays and 714 riders and 10 passengers at weekends</t>
  </si>
  <si>
    <t>1664 PTWs</t>
  </si>
  <si>
    <t>Statistics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</si>
</sst>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_-"/>
    <numFmt numFmtId="165" formatCode="0.000"/>
    <numFmt numFmtId="166" formatCode="_-* #,##0.0_-;\-* #,##0.0_-;_-* &quot;-&quot;??_-;_-@_-"/>
    <numFmt numFmtId="167" formatCode="_-* #,##0_-;\-* #,##0_-;_-* &quot;-&quot;??_-;_-@_-"/>
    <numFmt numFmtId="168" formatCode="0.0%"/>
    <numFmt numFmtId="169" formatCode="0.0000"/>
    <numFmt numFmtId="170" formatCode="0.000000"/>
    <numFmt numFmtId="171" formatCode="0.000E+00"/>
  </numFmts>
  <fonts count="34" x14ac:knownFonts="1">
    <font>
      <sz val="12"/>
      <color theme="1"/>
      <name val="Arial Narrow"/>
      <family val="2"/>
      <charset val="161"/>
    </font>
    <font>
      <sz val="12"/>
      <color theme="1"/>
      <name val="Arial Narrow"/>
      <family val="2"/>
      <charset val="161"/>
    </font>
    <font>
      <b/>
      <sz val="12"/>
      <color theme="1"/>
      <name val="Arial Narrow"/>
      <family val="2"/>
      <charset val="161"/>
    </font>
    <font>
      <i/>
      <sz val="12"/>
      <color theme="1"/>
      <name val="Arial Narrow"/>
      <family val="2"/>
      <charset val="161"/>
    </font>
    <font>
      <sz val="12"/>
      <name val="Arial Narrow"/>
      <family val="2"/>
      <charset val="161"/>
    </font>
    <font>
      <b/>
      <i/>
      <sz val="10"/>
      <color theme="1"/>
      <name val="Arial Narrow"/>
      <family val="2"/>
      <charset val="161"/>
    </font>
    <font>
      <i/>
      <sz val="10"/>
      <color theme="1"/>
      <name val="Arial Narrow"/>
      <family val="2"/>
      <charset val="161"/>
    </font>
    <font>
      <b/>
      <sz val="10"/>
      <color theme="1"/>
      <name val="Arial Narrow"/>
      <family val="2"/>
      <charset val="161"/>
    </font>
    <font>
      <sz val="10"/>
      <color theme="1"/>
      <name val="Arial Narrow"/>
      <family val="2"/>
      <charset val="161"/>
    </font>
    <font>
      <b/>
      <sz val="16"/>
      <color rgb="FF0000FF"/>
      <name val="Arial Narrow"/>
      <family val="2"/>
      <charset val="161"/>
    </font>
    <font>
      <sz val="14"/>
      <color rgb="FF0000FF"/>
      <name val="Arial Narrow"/>
      <family val="2"/>
      <charset val="161"/>
    </font>
    <font>
      <b/>
      <sz val="14"/>
      <color rgb="FF0000FF"/>
      <name val="Arial Narrow"/>
      <family val="2"/>
      <charset val="161"/>
    </font>
    <font>
      <b/>
      <sz val="12"/>
      <name val="Arial Narrow"/>
      <family val="2"/>
      <charset val="161"/>
    </font>
    <font>
      <b/>
      <vertAlign val="superscript"/>
      <sz val="12"/>
      <name val="Arial Narrow"/>
      <family val="2"/>
      <charset val="161"/>
    </font>
    <font>
      <vertAlign val="superscript"/>
      <sz val="12"/>
      <name val="Arial Narrow"/>
      <family val="2"/>
      <charset val="161"/>
    </font>
    <font>
      <i/>
      <sz val="12"/>
      <name val="Arial Narrow"/>
      <family val="2"/>
      <charset val="161"/>
    </font>
    <font>
      <u/>
      <sz val="12"/>
      <color theme="1"/>
      <name val="Arial Narrow"/>
      <family val="2"/>
      <charset val="161"/>
    </font>
    <font>
      <sz val="8"/>
      <name val="Arial Narrow"/>
      <family val="2"/>
      <charset val="161"/>
    </font>
    <font>
      <b/>
      <sz val="12"/>
      <name val="Arial Narrow"/>
      <family val="2"/>
    </font>
    <font>
      <sz val="12"/>
      <color rgb="FFFF0000"/>
      <name val="Arial Narrow"/>
      <family val="2"/>
      <charset val="161"/>
    </font>
    <font>
      <sz val="12"/>
      <name val="Arial Narrow"/>
      <family val="2"/>
    </font>
    <font>
      <b/>
      <sz val="12"/>
      <color rgb="FFFF0000"/>
      <name val="Arial Narrow"/>
      <family val="2"/>
      <charset val="161"/>
    </font>
    <font>
      <sz val="12"/>
      <color theme="1"/>
      <name val="Arial Narrow"/>
      <family val="2"/>
      <charset val="238"/>
    </font>
    <font>
      <u/>
      <sz val="12"/>
      <color theme="10"/>
      <name val="Arial Narrow"/>
      <family val="2"/>
      <charset val="161"/>
    </font>
    <font>
      <i/>
      <sz val="12"/>
      <name val="Arial Narrow"/>
      <family val="2"/>
    </font>
    <font>
      <i/>
      <sz val="12"/>
      <color theme="1"/>
      <name val="Arial Narrow"/>
      <family val="2"/>
      <charset val="161"/>
    </font>
    <font>
      <i/>
      <sz val="12"/>
      <color theme="1"/>
      <name val="Arial Narrow"/>
      <family val="2"/>
    </font>
    <font>
      <sz val="11"/>
      <color theme="1"/>
      <name val="Calibri"/>
      <family val="2"/>
    </font>
    <font>
      <i/>
      <sz val="12"/>
      <color rgb="FFFF0000"/>
      <name val="Arial Narrow"/>
      <family val="2"/>
      <charset val="161"/>
    </font>
    <font>
      <b/>
      <i/>
      <sz val="12"/>
      <color rgb="FFFF0000"/>
      <name val="Arial Narrow"/>
      <family val="2"/>
      <charset val="161"/>
    </font>
    <font>
      <sz val="12"/>
      <color theme="1"/>
      <name val="Arial Narrow"/>
      <family val="2"/>
    </font>
    <font>
      <b/>
      <i/>
      <sz val="12"/>
      <name val="Arial Narrow"/>
      <family val="2"/>
      <charset val="161"/>
    </font>
    <font>
      <sz val="12"/>
      <name val="Arial Narrow"/>
      <family val="2"/>
      <charset val="186"/>
    </font>
    <font>
      <b/>
      <sz val="14"/>
      <color rgb="FF002060"/>
      <name val="Arial Narrow"/>
      <family val="2"/>
      <charset val="161"/>
    </font>
  </fonts>
  <fills count="12">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39997558519241921"/>
        <bgColor indexed="64"/>
      </patternFill>
    </fill>
  </fills>
  <borders count="2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top style="hair">
        <color auto="1"/>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style="thin">
        <color theme="4" tint="0.39997558519241921"/>
      </bottom>
      <diagonal/>
    </border>
    <border>
      <left/>
      <right/>
      <top style="thin">
        <color theme="4" tint="0.39997558519241921"/>
      </top>
      <bottom style="hair">
        <color auto="1"/>
      </bottom>
      <diagonal/>
    </border>
    <border>
      <left style="hair">
        <color auto="1"/>
      </left>
      <right/>
      <top/>
      <bottom/>
      <diagonal/>
    </border>
    <border>
      <left style="hair">
        <color auto="1"/>
      </left>
      <right style="double">
        <color auto="1"/>
      </right>
      <top style="hair">
        <color auto="1"/>
      </top>
      <bottom style="hair">
        <color auto="1"/>
      </bottom>
      <diagonal/>
    </border>
    <border>
      <left/>
      <right style="double">
        <color auto="1"/>
      </right>
      <top style="hair">
        <color auto="1"/>
      </top>
      <bottom style="hair">
        <color auto="1"/>
      </bottom>
      <diagonal/>
    </border>
    <border>
      <left style="double">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1" fillId="0" borderId="0"/>
    <xf numFmtId="0" fontId="1" fillId="0" borderId="0"/>
  </cellStyleXfs>
  <cellXfs count="1027">
    <xf numFmtId="0" fontId="0" fillId="0" borderId="0" xfId="0"/>
    <xf numFmtId="0" fontId="0" fillId="0" borderId="0" xfId="0" applyAlignment="1">
      <alignment horizontal="left"/>
    </xf>
    <xf numFmtId="0" fontId="2" fillId="0" borderId="0" xfId="0" applyFont="1"/>
    <xf numFmtId="0" fontId="2" fillId="0" borderId="0" xfId="0" applyFont="1" applyAlignment="1">
      <alignment horizontal="left"/>
    </xf>
    <xf numFmtId="0" fontId="0" fillId="0" borderId="0" xfId="0" applyAlignment="1">
      <alignment horizontal="center"/>
    </xf>
    <xf numFmtId="0" fontId="3" fillId="0" borderId="0" xfId="0" applyFont="1"/>
    <xf numFmtId="0" fontId="6" fillId="0" borderId="0" xfId="0" applyFont="1"/>
    <xf numFmtId="0" fontId="5" fillId="0" borderId="0" xfId="0" applyFont="1"/>
    <xf numFmtId="0" fontId="6" fillId="2" borderId="0" xfId="0" applyFont="1" applyFill="1"/>
    <xf numFmtId="0" fontId="6" fillId="3" borderId="0" xfId="0" applyFont="1" applyFill="1"/>
    <xf numFmtId="0" fontId="7" fillId="0" borderId="0" xfId="0" applyFont="1"/>
    <xf numFmtId="0" fontId="0" fillId="0" borderId="1" xfId="0" applyBorder="1"/>
    <xf numFmtId="0" fontId="2" fillId="0" borderId="1" xfId="0" applyFont="1" applyBorder="1" applyAlignment="1">
      <alignment horizontal="centerContinuous"/>
    </xf>
    <xf numFmtId="0" fontId="0" fillId="0" borderId="1" xfId="0" applyBorder="1" applyAlignment="1">
      <alignment horizontal="centerContinuous"/>
    </xf>
    <xf numFmtId="0" fontId="3" fillId="2" borderId="1" xfId="0" applyFont="1" applyFill="1" applyBorder="1"/>
    <xf numFmtId="0" fontId="0" fillId="2" borderId="1" xfId="0" applyFill="1" applyBorder="1"/>
    <xf numFmtId="0" fontId="2" fillId="2" borderId="1" xfId="0" applyFont="1" applyFill="1" applyBorder="1"/>
    <xf numFmtId="0" fontId="2" fillId="3" borderId="1" xfId="0" applyFont="1" applyFill="1" applyBorder="1"/>
    <xf numFmtId="0" fontId="0" fillId="3" borderId="1" xfId="0" applyFill="1" applyBorder="1" applyAlignment="1">
      <alignment vertical="center"/>
    </xf>
    <xf numFmtId="0" fontId="0" fillId="3" borderId="1" xfId="0" applyFill="1" applyBorder="1"/>
    <xf numFmtId="0" fontId="3" fillId="3" borderId="1" xfId="0" applyFont="1" applyFill="1" applyBorder="1"/>
    <xf numFmtId="0" fontId="7" fillId="0" borderId="0" xfId="0" applyFont="1" applyAlignment="1">
      <alignment horizontal="left"/>
    </xf>
    <xf numFmtId="0" fontId="8" fillId="0" borderId="0" xfId="0" applyFont="1"/>
    <xf numFmtId="0" fontId="3" fillId="3" borderId="1" xfId="0" applyFont="1" applyFill="1" applyBorder="1" applyAlignment="1">
      <alignment vertical="center"/>
    </xf>
    <xf numFmtId="0" fontId="9" fillId="0" borderId="0" xfId="0" applyFont="1" applyAlignment="1">
      <alignment horizontal="left"/>
    </xf>
    <xf numFmtId="0" fontId="9" fillId="4" borderId="0" xfId="0" applyFont="1" applyFill="1" applyAlignment="1">
      <alignment horizontal="left"/>
    </xf>
    <xf numFmtId="0" fontId="0" fillId="4" borderId="0" xfId="0" applyFill="1"/>
    <xf numFmtId="0" fontId="0" fillId="4" borderId="0" xfId="0" applyFill="1" applyAlignment="1">
      <alignment horizontal="centerContinuous"/>
    </xf>
    <xf numFmtId="0" fontId="2" fillId="4" borderId="1"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7" fillId="5" borderId="0" xfId="0" applyFont="1" applyFill="1"/>
    <xf numFmtId="0" fontId="3" fillId="5" borderId="1" xfId="0" applyFont="1" applyFill="1" applyBorder="1"/>
    <xf numFmtId="0" fontId="6" fillId="5" borderId="0" xfId="0" applyFont="1" applyFill="1"/>
    <xf numFmtId="0" fontId="0" fillId="5" borderId="1" xfId="0" applyFill="1" applyBorder="1" applyAlignment="1">
      <alignment horizontal="center"/>
    </xf>
    <xf numFmtId="0" fontId="0" fillId="5" borderId="1" xfId="0" applyFill="1" applyBorder="1"/>
    <xf numFmtId="0" fontId="2" fillId="3" borderId="1" xfId="0" applyFont="1" applyFill="1" applyBorder="1" applyAlignment="1">
      <alignment horizontal="center"/>
    </xf>
    <xf numFmtId="0" fontId="3" fillId="3" borderId="1" xfId="0" applyFont="1" applyFill="1" applyBorder="1" applyAlignment="1">
      <alignment horizontal="center"/>
    </xf>
    <xf numFmtId="0" fontId="8" fillId="2" borderId="0" xfId="0" applyFont="1" applyFill="1"/>
    <xf numFmtId="0" fontId="11" fillId="0" borderId="0" xfId="0" applyFont="1"/>
    <xf numFmtId="0" fontId="0" fillId="0" borderId="1" xfId="0" applyBorder="1" applyAlignment="1">
      <alignment vertical="center"/>
    </xf>
    <xf numFmtId="0" fontId="2" fillId="0" borderId="1" xfId="0" applyFont="1" applyBorder="1" applyAlignment="1" applyProtection="1">
      <alignment horizontal="left"/>
      <protection locked="0"/>
    </xf>
    <xf numFmtId="0" fontId="3" fillId="0" borderId="0" xfId="0" applyFont="1" applyProtection="1">
      <protection locked="0"/>
    </xf>
    <xf numFmtId="0" fontId="0" fillId="0" borderId="0" xfId="0" applyProtection="1">
      <protection locked="0"/>
    </xf>
    <xf numFmtId="0" fontId="6" fillId="0" borderId="0" xfId="0" applyFont="1" applyProtection="1">
      <protection locked="0"/>
    </xf>
    <xf numFmtId="0" fontId="8" fillId="0" borderId="0" xfId="0" applyFont="1" applyProtection="1">
      <protection locked="0"/>
    </xf>
    <xf numFmtId="0" fontId="3" fillId="2" borderId="1" xfId="0" applyFont="1" applyFill="1" applyBorder="1" applyProtection="1">
      <protection locked="0"/>
    </xf>
    <xf numFmtId="0" fontId="2" fillId="2" borderId="1" xfId="0" applyFont="1" applyFill="1" applyBorder="1" applyProtection="1">
      <protection locked="0"/>
    </xf>
    <xf numFmtId="0" fontId="0" fillId="2" borderId="1" xfId="0" applyFill="1" applyBorder="1" applyProtection="1">
      <protection locked="0"/>
    </xf>
    <xf numFmtId="0" fontId="0" fillId="5" borderId="1" xfId="0" applyFill="1" applyBorder="1" applyProtection="1">
      <protection locked="0"/>
    </xf>
    <xf numFmtId="0" fontId="0" fillId="3" borderId="1" xfId="0" applyFill="1" applyBorder="1" applyProtection="1">
      <protection locked="0"/>
    </xf>
    <xf numFmtId="0" fontId="2" fillId="3" borderId="1" xfId="0" applyFont="1" applyFill="1" applyBorder="1" applyProtection="1">
      <protection locked="0"/>
    </xf>
    <xf numFmtId="0" fontId="8" fillId="5" borderId="0" xfId="0" applyFont="1" applyFill="1"/>
    <xf numFmtId="0" fontId="8" fillId="3" borderId="0" xfId="0" applyFont="1" applyFill="1"/>
    <xf numFmtId="0" fontId="9" fillId="0" borderId="1" xfId="0" applyFont="1" applyBorder="1" applyAlignment="1">
      <alignment horizontal="left"/>
    </xf>
    <xf numFmtId="0" fontId="3" fillId="5" borderId="0" xfId="0" applyFont="1" applyFill="1"/>
    <xf numFmtId="0" fontId="9" fillId="0" borderId="1" xfId="0" applyFont="1" applyBorder="1" applyAlignment="1" applyProtection="1">
      <alignment horizontal="left"/>
      <protection locked="0"/>
    </xf>
    <xf numFmtId="0" fontId="0" fillId="0" borderId="1" xfId="0" applyBorder="1" applyProtection="1">
      <protection locked="0"/>
    </xf>
    <xf numFmtId="0" fontId="2" fillId="0" borderId="1" xfId="0" applyFont="1" applyBorder="1" applyAlignment="1" applyProtection="1">
      <alignment horizontal="centerContinuous"/>
      <protection locked="0"/>
    </xf>
    <xf numFmtId="0" fontId="3" fillId="0" borderId="1" xfId="0" applyFont="1" applyBorder="1"/>
    <xf numFmtId="0" fontId="2" fillId="0" borderId="1" xfId="0" applyFont="1" applyBorder="1"/>
    <xf numFmtId="0" fontId="0" fillId="0" borderId="2" xfId="0" applyBorder="1" applyAlignment="1">
      <alignment horizontal="left"/>
    </xf>
    <xf numFmtId="0" fontId="3" fillId="0" borderId="3" xfId="0" applyFont="1" applyBorder="1"/>
    <xf numFmtId="0" fontId="2" fillId="0" borderId="3" xfId="0" applyFont="1" applyBorder="1"/>
    <xf numFmtId="0" fontId="0" fillId="0" borderId="3" xfId="0" applyBorder="1" applyAlignment="1">
      <alignment horizontal="center" vertical="center"/>
    </xf>
    <xf numFmtId="165" fontId="2" fillId="0" borderId="3" xfId="0" applyNumberFormat="1" applyFont="1" applyBorder="1" applyAlignment="1">
      <alignment horizontal="center" vertical="center"/>
    </xf>
    <xf numFmtId="11" fontId="2" fillId="0" borderId="3" xfId="0" applyNumberFormat="1" applyFont="1" applyBorder="1" applyAlignment="1">
      <alignment horizontal="center" vertical="center"/>
    </xf>
    <xf numFmtId="0" fontId="0" fillId="8" borderId="1" xfId="0" applyFill="1" applyBorder="1"/>
    <xf numFmtId="0" fontId="2" fillId="8" borderId="1" xfId="0" applyFont="1" applyFill="1" applyBorder="1"/>
    <xf numFmtId="0" fontId="3" fillId="8" borderId="1" xfId="0" applyFont="1" applyFill="1" applyBorder="1"/>
    <xf numFmtId="0" fontId="0" fillId="8" borderId="1" xfId="0" applyFill="1" applyBorder="1" applyAlignment="1">
      <alignment vertical="center"/>
    </xf>
    <xf numFmtId="0" fontId="0" fillId="2" borderId="1" xfId="0" applyFill="1" applyBorder="1" applyAlignment="1">
      <alignment vertical="center"/>
    </xf>
    <xf numFmtId="0" fontId="3" fillId="0" borderId="1" xfId="0" applyFont="1" applyBorder="1" applyAlignment="1">
      <alignment vertical="center"/>
    </xf>
    <xf numFmtId="0" fontId="11" fillId="4" borderId="1" xfId="0" applyFont="1" applyFill="1" applyBorder="1" applyAlignment="1">
      <alignment horizontal="left" vertical="center"/>
    </xf>
    <xf numFmtId="0" fontId="2" fillId="0" borderId="0" xfId="0" applyFont="1" applyAlignment="1">
      <alignment horizontal="center"/>
    </xf>
    <xf numFmtId="0" fontId="2" fillId="0" borderId="0" xfId="0" applyFont="1" applyAlignment="1" applyProtection="1">
      <alignment horizontal="left"/>
      <protection locked="0"/>
    </xf>
    <xf numFmtId="0" fontId="3" fillId="0" borderId="1" xfId="0" applyFont="1" applyBorder="1" applyProtection="1">
      <protection locked="0"/>
    </xf>
    <xf numFmtId="0" fontId="2" fillId="0" borderId="1" xfId="0" applyFont="1" applyBorder="1" applyProtection="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vertical="center"/>
      <protection locked="0"/>
    </xf>
    <xf numFmtId="0" fontId="0" fillId="0" borderId="0" xfId="0" applyAlignment="1">
      <alignment horizontal="centerContinuous"/>
    </xf>
    <xf numFmtId="0" fontId="2" fillId="2" borderId="1" xfId="0" applyFont="1" applyFill="1" applyBorder="1" applyAlignment="1">
      <alignment vertical="center"/>
    </xf>
    <xf numFmtId="0" fontId="2" fillId="3" borderId="1" xfId="0" applyFont="1" applyFill="1" applyBorder="1" applyAlignment="1">
      <alignment vertical="center"/>
    </xf>
    <xf numFmtId="0" fontId="0" fillId="2" borderId="4" xfId="0" applyFill="1" applyBorder="1"/>
    <xf numFmtId="0" fontId="3" fillId="2" borderId="4" xfId="0" applyFont="1" applyFill="1" applyBorder="1"/>
    <xf numFmtId="0" fontId="3" fillId="3" borderId="4" xfId="0" applyFont="1" applyFill="1" applyBorder="1"/>
    <xf numFmtId="0" fontId="0" fillId="2" borderId="2" xfId="0" applyFill="1" applyBorder="1"/>
    <xf numFmtId="0" fontId="0" fillId="3" borderId="2" xfId="0" applyFill="1" applyBorder="1"/>
    <xf numFmtId="0" fontId="3" fillId="3" borderId="5" xfId="0" applyFont="1" applyFill="1" applyBorder="1"/>
    <xf numFmtId="0" fontId="3" fillId="3" borderId="6" xfId="0" applyFont="1" applyFill="1" applyBorder="1" applyAlignment="1">
      <alignment vertical="center"/>
    </xf>
    <xf numFmtId="0" fontId="0" fillId="3" borderId="6" xfId="0" applyFill="1" applyBorder="1"/>
    <xf numFmtId="0" fontId="0" fillId="3" borderId="7" xfId="0" applyFill="1" applyBorder="1"/>
    <xf numFmtId="0" fontId="0" fillId="8" borderId="4" xfId="0" applyFill="1" applyBorder="1"/>
    <xf numFmtId="0" fontId="2" fillId="3" borderId="4" xfId="0" applyFont="1" applyFill="1" applyBorder="1"/>
    <xf numFmtId="0" fontId="0" fillId="8" borderId="2" xfId="0" applyFill="1" applyBorder="1"/>
    <xf numFmtId="0" fontId="2" fillId="3" borderId="6" xfId="0" applyFont="1" applyFill="1" applyBorder="1"/>
    <xf numFmtId="0" fontId="12" fillId="4" borderId="9" xfId="0" applyFont="1" applyFill="1" applyBorder="1"/>
    <xf numFmtId="0" fontId="12" fillId="4" borderId="10" xfId="0" applyFont="1" applyFill="1" applyBorder="1"/>
    <xf numFmtId="0" fontId="12" fillId="4" borderId="10" xfId="0" applyFont="1" applyFill="1" applyBorder="1" applyAlignment="1">
      <alignment horizontal="center"/>
    </xf>
    <xf numFmtId="0" fontId="12" fillId="4" borderId="10" xfId="0" applyFont="1" applyFill="1" applyBorder="1" applyAlignment="1" applyProtection="1">
      <alignment horizontal="left"/>
      <protection locked="0"/>
    </xf>
    <xf numFmtId="0" fontId="12" fillId="4" borderId="8" xfId="0" applyFont="1" applyFill="1" applyBorder="1" applyAlignment="1" applyProtection="1">
      <alignment horizontal="left"/>
      <protection locked="0"/>
    </xf>
    <xf numFmtId="0" fontId="12" fillId="4" borderId="10" xfId="0" applyFont="1" applyFill="1" applyBorder="1" applyAlignment="1">
      <alignment horizontal="center" vertical="center"/>
    </xf>
    <xf numFmtId="0" fontId="2" fillId="2" borderId="4" xfId="0" applyFont="1" applyFill="1" applyBorder="1"/>
    <xf numFmtId="0" fontId="3" fillId="5" borderId="5" xfId="0" applyFont="1" applyFill="1" applyBorder="1"/>
    <xf numFmtId="0" fontId="3" fillId="5" borderId="6" xfId="0" applyFont="1" applyFill="1" applyBorder="1"/>
    <xf numFmtId="0" fontId="0" fillId="5" borderId="6" xfId="0" applyFill="1" applyBorder="1"/>
    <xf numFmtId="0" fontId="0" fillId="5" borderId="7" xfId="0" applyFill="1" applyBorder="1"/>
    <xf numFmtId="0" fontId="3" fillId="3" borderId="6" xfId="0" applyFont="1" applyFill="1" applyBorder="1"/>
    <xf numFmtId="0" fontId="12" fillId="4" borderId="9" xfId="0" applyFont="1" applyFill="1" applyBorder="1" applyAlignment="1">
      <alignment horizontal="center"/>
    </xf>
    <xf numFmtId="0" fontId="12" fillId="4" borderId="10"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0" fillId="5" borderId="5" xfId="0" applyFill="1" applyBorder="1"/>
    <xf numFmtId="0" fontId="3" fillId="2" borderId="2" xfId="0" applyFont="1" applyFill="1" applyBorder="1"/>
    <xf numFmtId="0" fontId="3" fillId="3" borderId="7" xfId="0" applyFont="1" applyFill="1" applyBorder="1"/>
    <xf numFmtId="0" fontId="3" fillId="8" borderId="2" xfId="0" applyFont="1" applyFill="1" applyBorder="1"/>
    <xf numFmtId="0" fontId="3" fillId="2" borderId="5" xfId="0" applyFont="1" applyFill="1" applyBorder="1"/>
    <xf numFmtId="0" fontId="2" fillId="2" borderId="6" xfId="0" applyFont="1" applyFill="1" applyBorder="1"/>
    <xf numFmtId="0" fontId="0" fillId="2" borderId="6" xfId="0" applyFill="1" applyBorder="1"/>
    <xf numFmtId="0" fontId="3" fillId="2" borderId="6" xfId="0" applyFont="1" applyFill="1" applyBorder="1"/>
    <xf numFmtId="0" fontId="3" fillId="2" borderId="7" xfId="0" applyFont="1" applyFill="1" applyBorder="1"/>
    <xf numFmtId="0" fontId="0" fillId="2" borderId="4"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12" fillId="4" borderId="9" xfId="0" applyFont="1" applyFill="1" applyBorder="1" applyAlignment="1">
      <alignment horizontal="center" vertical="center"/>
    </xf>
    <xf numFmtId="0" fontId="3" fillId="5" borderId="5" xfId="0" applyFont="1" applyFill="1" applyBorder="1" applyAlignment="1">
      <alignment horizontal="left"/>
    </xf>
    <xf numFmtId="0" fontId="3" fillId="5" borderId="6" xfId="0" applyFont="1" applyFill="1" applyBorder="1" applyAlignment="1">
      <alignment horizontal="left"/>
    </xf>
    <xf numFmtId="0" fontId="0" fillId="5" borderId="6" xfId="0" applyFill="1" applyBorder="1" applyAlignment="1">
      <alignment horizontal="center"/>
    </xf>
    <xf numFmtId="0" fontId="12" fillId="4" borderId="1" xfId="0" applyFont="1" applyFill="1" applyBorder="1" applyAlignment="1">
      <alignment horizontal="center" vertical="center"/>
    </xf>
    <xf numFmtId="0" fontId="12" fillId="4" borderId="1" xfId="0" applyFont="1" applyFill="1" applyBorder="1" applyAlignment="1" applyProtection="1">
      <alignment horizontal="left"/>
      <protection locked="0"/>
    </xf>
    <xf numFmtId="0" fontId="12" fillId="4" borderId="10" xfId="0" applyFont="1" applyFill="1" applyBorder="1" applyAlignment="1" applyProtection="1">
      <alignment horizontal="center" vertical="center"/>
      <protection locked="0"/>
    </xf>
    <xf numFmtId="0" fontId="4" fillId="4" borderId="1" xfId="0" applyFont="1" applyFill="1" applyBorder="1"/>
    <xf numFmtId="0" fontId="12" fillId="4" borderId="1" xfId="0" applyFont="1" applyFill="1" applyBorder="1" applyAlignment="1">
      <alignment horizontal="centerContinuous"/>
    </xf>
    <xf numFmtId="0" fontId="12" fillId="4" borderId="1" xfId="0" applyFont="1" applyFill="1" applyBorder="1" applyAlignment="1">
      <alignment horizontal="center"/>
    </xf>
    <xf numFmtId="0" fontId="6" fillId="8" borderId="0" xfId="0" applyFont="1" applyFill="1"/>
    <xf numFmtId="0" fontId="6" fillId="9" borderId="0" xfId="0" applyFont="1" applyFill="1"/>
    <xf numFmtId="0" fontId="6" fillId="10" borderId="0" xfId="0" applyFont="1" applyFill="1"/>
    <xf numFmtId="0" fontId="0" fillId="5" borderId="2" xfId="0" applyFill="1" applyBorder="1"/>
    <xf numFmtId="0" fontId="2" fillId="0" borderId="4" xfId="0" applyFont="1" applyBorder="1" applyAlignment="1">
      <alignment horizontal="centerContinuous"/>
    </xf>
    <xf numFmtId="0" fontId="2" fillId="0" borderId="10" xfId="0" applyFont="1" applyBorder="1" applyAlignment="1">
      <alignment horizontal="centerContinuous"/>
    </xf>
    <xf numFmtId="0" fontId="0" fillId="0" borderId="10" xfId="0" applyBorder="1" applyAlignment="1">
      <alignment horizontal="centerContinuous"/>
    </xf>
    <xf numFmtId="0" fontId="0" fillId="0" borderId="12" xfId="0" applyBorder="1" applyAlignment="1">
      <alignment horizontal="centerContinuous"/>
    </xf>
    <xf numFmtId="0" fontId="2" fillId="0" borderId="0" xfId="0" applyFont="1" applyAlignment="1">
      <alignment horizontal="centerContinuous"/>
    </xf>
    <xf numFmtId="0" fontId="11" fillId="4" borderId="6" xfId="0" applyFont="1" applyFill="1" applyBorder="1" applyAlignment="1">
      <alignment horizontal="left" vertical="center"/>
    </xf>
    <xf numFmtId="0" fontId="12" fillId="4" borderId="12" xfId="0" applyFont="1" applyFill="1" applyBorder="1" applyAlignment="1" applyProtection="1">
      <alignment horizontal="left"/>
      <protection locked="0"/>
    </xf>
    <xf numFmtId="0" fontId="3" fillId="8" borderId="4" xfId="0" applyFont="1" applyFill="1" applyBorder="1"/>
    <xf numFmtId="0" fontId="9" fillId="0" borderId="6" xfId="0" applyFont="1" applyBorder="1" applyAlignment="1">
      <alignment horizontal="left"/>
    </xf>
    <xf numFmtId="0" fontId="0" fillId="0" borderId="6" xfId="0" applyBorder="1"/>
    <xf numFmtId="0" fontId="2" fillId="0" borderId="6" xfId="0" applyFont="1" applyBorder="1" applyAlignment="1">
      <alignment horizontal="centerContinuous"/>
    </xf>
    <xf numFmtId="0" fontId="0" fillId="0" borderId="6" xfId="0" applyBorder="1" applyAlignment="1">
      <alignment horizontal="centerContinuous"/>
    </xf>
    <xf numFmtId="0" fontId="12" fillId="4" borderId="4" xfId="0" applyFont="1" applyFill="1" applyBorder="1"/>
    <xf numFmtId="0" fontId="12" fillId="4" borderId="1" xfId="0" applyFont="1" applyFill="1" applyBorder="1"/>
    <xf numFmtId="0" fontId="7" fillId="0" borderId="0" xfId="0" applyFont="1" applyProtection="1">
      <protection locked="0"/>
    </xf>
    <xf numFmtId="0" fontId="5" fillId="0" borderId="0" xfId="0" applyFont="1" applyProtection="1">
      <protection locked="0"/>
    </xf>
    <xf numFmtId="0" fontId="7" fillId="5" borderId="0" xfId="0" applyFont="1" applyFill="1" applyProtection="1">
      <protection locked="0"/>
    </xf>
    <xf numFmtId="0" fontId="0" fillId="0" borderId="0" xfId="0" applyAlignment="1" applyProtection="1">
      <alignment horizontal="left"/>
      <protection locked="0"/>
    </xf>
    <xf numFmtId="0" fontId="0" fillId="5" borderId="6" xfId="0" applyFill="1" applyBorder="1" applyProtection="1">
      <protection locked="0"/>
    </xf>
    <xf numFmtId="0" fontId="0" fillId="5" borderId="7" xfId="0" applyFill="1" applyBorder="1" applyProtection="1">
      <protection locked="0"/>
    </xf>
    <xf numFmtId="0" fontId="12" fillId="4" borderId="10" xfId="0" applyFont="1" applyFill="1" applyBorder="1" applyProtection="1">
      <protection locked="0"/>
    </xf>
    <xf numFmtId="0" fontId="3" fillId="3" borderId="4" xfId="0" applyFont="1" applyFill="1" applyBorder="1" applyProtection="1">
      <protection locked="0"/>
    </xf>
    <xf numFmtId="0" fontId="0" fillId="3" borderId="2" xfId="0" applyFill="1" applyBorder="1" applyProtection="1">
      <protection locked="0"/>
    </xf>
    <xf numFmtId="0" fontId="3" fillId="3" borderId="5" xfId="0" applyFont="1" applyFill="1" applyBorder="1" applyProtection="1">
      <protection locked="0"/>
    </xf>
    <xf numFmtId="0" fontId="2" fillId="3" borderId="6" xfId="0" applyFont="1"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2" borderId="4" xfId="0" applyFill="1" applyBorder="1" applyProtection="1">
      <protection locked="0"/>
    </xf>
    <xf numFmtId="0" fontId="0" fillId="2" borderId="2" xfId="0" applyFill="1" applyBorder="1" applyProtection="1">
      <protection locked="0"/>
    </xf>
    <xf numFmtId="0" fontId="12" fillId="4" borderId="9" xfId="0" applyFont="1" applyFill="1" applyBorder="1" applyProtection="1">
      <protection locked="0"/>
    </xf>
    <xf numFmtId="0" fontId="0" fillId="5" borderId="4" xfId="0" applyFill="1" applyBorder="1" applyAlignment="1">
      <alignment horizontal="left"/>
    </xf>
    <xf numFmtId="0" fontId="0" fillId="5" borderId="5" xfId="0" applyFill="1" applyBorder="1" applyAlignment="1">
      <alignment horizontal="left"/>
    </xf>
    <xf numFmtId="0" fontId="12" fillId="4" borderId="1" xfId="0" applyFont="1" applyFill="1" applyBorder="1" applyAlignment="1">
      <alignment horizontal="left"/>
    </xf>
    <xf numFmtId="0" fontId="0" fillId="5" borderId="1" xfId="0" applyFill="1" applyBorder="1" applyAlignment="1">
      <alignment horizontal="left"/>
    </xf>
    <xf numFmtId="0" fontId="2" fillId="5" borderId="1" xfId="0" applyFont="1" applyFill="1" applyBorder="1" applyAlignment="1">
      <alignment horizontal="center"/>
    </xf>
    <xf numFmtId="0" fontId="0" fillId="7" borderId="1" xfId="0" applyFill="1" applyBorder="1" applyAlignment="1">
      <alignment horizontal="center"/>
    </xf>
    <xf numFmtId="0" fontId="0" fillId="5" borderId="6" xfId="0" applyFill="1" applyBorder="1" applyAlignment="1">
      <alignment horizontal="left"/>
    </xf>
    <xf numFmtId="0" fontId="2" fillId="5" borderId="6" xfId="0" applyFont="1" applyFill="1" applyBorder="1" applyAlignment="1">
      <alignment horizontal="center"/>
    </xf>
    <xf numFmtId="0" fontId="12" fillId="4" borderId="1" xfId="0" applyFont="1" applyFill="1" applyBorder="1" applyAlignment="1" applyProtection="1">
      <alignment horizontal="center"/>
      <protection locked="0"/>
    </xf>
    <xf numFmtId="0" fontId="12" fillId="4" borderId="1" xfId="0" applyFont="1" applyFill="1" applyBorder="1" applyProtection="1">
      <protection locked="0"/>
    </xf>
    <xf numFmtId="0" fontId="0" fillId="0" borderId="1" xfId="0" applyBorder="1" applyAlignment="1" applyProtection="1">
      <alignment horizontal="centerContinuous"/>
      <protection locked="0"/>
    </xf>
    <xf numFmtId="0" fontId="3" fillId="5" borderId="6" xfId="0" applyFont="1" applyFill="1" applyBorder="1" applyAlignment="1">
      <alignment vertical="center"/>
    </xf>
    <xf numFmtId="0" fontId="3" fillId="8" borderId="6" xfId="0" applyFont="1" applyFill="1" applyBorder="1"/>
    <xf numFmtId="0" fontId="2" fillId="8" borderId="6" xfId="0" applyFont="1" applyFill="1" applyBorder="1"/>
    <xf numFmtId="0" fontId="0" fillId="8" borderId="6" xfId="0" applyFill="1" applyBorder="1"/>
    <xf numFmtId="0" fontId="3" fillId="8" borderId="7" xfId="0" applyFont="1" applyFill="1" applyBorder="1"/>
    <xf numFmtId="0" fontId="0" fillId="8" borderId="11" xfId="0" applyFill="1" applyBorder="1"/>
    <xf numFmtId="0" fontId="0" fillId="8" borderId="5" xfId="0" applyFill="1" applyBorder="1"/>
    <xf numFmtId="0" fontId="2" fillId="8" borderId="5" xfId="0" applyFont="1" applyFill="1" applyBorder="1"/>
    <xf numFmtId="0" fontId="3" fillId="8" borderId="5" xfId="0" applyFont="1" applyFill="1" applyBorder="1"/>
    <xf numFmtId="0" fontId="2" fillId="2" borderId="5" xfId="0" applyFont="1" applyFill="1" applyBorder="1"/>
    <xf numFmtId="0" fontId="3" fillId="10" borderId="1" xfId="0" applyFont="1" applyFill="1" applyBorder="1"/>
    <xf numFmtId="0" fontId="3" fillId="3" borderId="2" xfId="0" applyFont="1" applyFill="1" applyBorder="1"/>
    <xf numFmtId="0" fontId="2" fillId="3" borderId="3" xfId="0" applyFont="1" applyFill="1" applyBorder="1"/>
    <xf numFmtId="0" fontId="3" fillId="3" borderId="3" xfId="0" applyFont="1" applyFill="1" applyBorder="1"/>
    <xf numFmtId="0" fontId="3" fillId="3" borderId="11" xfId="0" applyFont="1" applyFill="1" applyBorder="1"/>
    <xf numFmtId="0" fontId="2" fillId="3" borderId="5" xfId="0" applyFont="1" applyFill="1" applyBorder="1"/>
    <xf numFmtId="0" fontId="3" fillId="5" borderId="7" xfId="0" applyFont="1" applyFill="1" applyBorder="1"/>
    <xf numFmtId="0" fontId="3" fillId="5" borderId="11" xfId="0" applyFont="1" applyFill="1" applyBorder="1"/>
    <xf numFmtId="0" fontId="2" fillId="2" borderId="11" xfId="0" applyFont="1" applyFill="1" applyBorder="1"/>
    <xf numFmtId="0" fontId="3" fillId="2" borderId="3" xfId="0" applyFont="1" applyFill="1" applyBorder="1"/>
    <xf numFmtId="0" fontId="0" fillId="10" borderId="1" xfId="0" applyFill="1" applyBorder="1"/>
    <xf numFmtId="0" fontId="0" fillId="10" borderId="4" xfId="0" applyFill="1" applyBorder="1"/>
    <xf numFmtId="0" fontId="0" fillId="9" borderId="1" xfId="0" applyFill="1" applyBorder="1"/>
    <xf numFmtId="0" fontId="2" fillId="9" borderId="1" xfId="0" applyFont="1" applyFill="1" applyBorder="1"/>
    <xf numFmtId="0" fontId="3" fillId="9" borderId="1" xfId="0" applyFont="1" applyFill="1" applyBorder="1"/>
    <xf numFmtId="0" fontId="3" fillId="9" borderId="4" xfId="0" applyFont="1" applyFill="1" applyBorder="1"/>
    <xf numFmtId="0" fontId="2" fillId="9" borderId="4" xfId="0" applyFont="1" applyFill="1" applyBorder="1"/>
    <xf numFmtId="0" fontId="3" fillId="3" borderId="14" xfId="0" applyFont="1" applyFill="1" applyBorder="1"/>
    <xf numFmtId="0" fontId="3" fillId="10" borderId="13" xfId="0" applyFont="1" applyFill="1" applyBorder="1"/>
    <xf numFmtId="0" fontId="3" fillId="9" borderId="13" xfId="0" applyFont="1" applyFill="1" applyBorder="1"/>
    <xf numFmtId="0" fontId="3" fillId="2" borderId="13" xfId="0" applyFont="1" applyFill="1" applyBorder="1"/>
    <xf numFmtId="0" fontId="0" fillId="9" borderId="4" xfId="0" applyFill="1" applyBorder="1"/>
    <xf numFmtId="0" fontId="3" fillId="8" borderId="13" xfId="0" applyFont="1" applyFill="1" applyBorder="1"/>
    <xf numFmtId="0" fontId="4" fillId="8" borderId="5" xfId="0" applyFont="1" applyFill="1" applyBorder="1"/>
    <xf numFmtId="0" fontId="4" fillId="8" borderId="6" xfId="0" applyFont="1" applyFill="1" applyBorder="1"/>
    <xf numFmtId="0" fontId="15" fillId="8" borderId="6" xfId="0" applyFont="1" applyFill="1" applyBorder="1"/>
    <xf numFmtId="0" fontId="15" fillId="8" borderId="14" xfId="0" applyFont="1" applyFill="1" applyBorder="1"/>
    <xf numFmtId="0" fontId="3" fillId="8" borderId="14" xfId="0" applyFont="1" applyFill="1" applyBorder="1"/>
    <xf numFmtId="0" fontId="3" fillId="2" borderId="14" xfId="0" applyFont="1" applyFill="1" applyBorder="1"/>
    <xf numFmtId="0" fontId="0" fillId="9" borderId="5" xfId="0" applyFill="1" applyBorder="1"/>
    <xf numFmtId="0" fontId="0" fillId="9" borderId="6" xfId="0" applyFill="1" applyBorder="1"/>
    <xf numFmtId="0" fontId="3" fillId="9" borderId="6" xfId="0" applyFont="1" applyFill="1" applyBorder="1"/>
    <xf numFmtId="0" fontId="3" fillId="9" borderId="14" xfId="0" applyFont="1" applyFill="1" applyBorder="1"/>
    <xf numFmtId="0" fontId="2" fillId="9" borderId="6" xfId="0" applyFont="1" applyFill="1" applyBorder="1"/>
    <xf numFmtId="0" fontId="3" fillId="9" borderId="5" xfId="0" applyFont="1" applyFill="1" applyBorder="1"/>
    <xf numFmtId="0" fontId="12" fillId="8" borderId="6" xfId="0" applyFont="1" applyFill="1" applyBorder="1"/>
    <xf numFmtId="0" fontId="10" fillId="6" borderId="1" xfId="0" applyFont="1" applyFill="1" applyBorder="1" applyAlignment="1" applyProtection="1">
      <alignment vertical="center"/>
      <protection locked="0"/>
    </xf>
    <xf numFmtId="0" fontId="9" fillId="6" borderId="1" xfId="0" applyFont="1" applyFill="1" applyBorder="1" applyAlignment="1" applyProtection="1">
      <alignment horizontal="centerContinuous"/>
      <protection locked="0"/>
    </xf>
    <xf numFmtId="0" fontId="11" fillId="6" borderId="1" xfId="0" applyFont="1" applyFill="1" applyBorder="1" applyAlignment="1" applyProtection="1">
      <alignment horizontal="centerContinuous"/>
      <protection locked="0"/>
    </xf>
    <xf numFmtId="0" fontId="2" fillId="6" borderId="2" xfId="0" applyFont="1" applyFill="1" applyBorder="1" applyAlignment="1" applyProtection="1">
      <alignment vertical="center"/>
      <protection locked="0"/>
    </xf>
    <xf numFmtId="0" fontId="0" fillId="6" borderId="3" xfId="0" applyFill="1" applyBorder="1" applyProtection="1">
      <protection locked="0"/>
    </xf>
    <xf numFmtId="0" fontId="2" fillId="6" borderId="3" xfId="0" applyFont="1" applyFill="1" applyBorder="1" applyAlignment="1" applyProtection="1">
      <alignment horizontal="center"/>
      <protection locked="0"/>
    </xf>
    <xf numFmtId="0" fontId="0" fillId="0" borderId="1" xfId="0" applyBorder="1" applyAlignment="1" applyProtection="1">
      <alignment vertical="center" wrapText="1"/>
      <protection locked="0"/>
    </xf>
    <xf numFmtId="0" fontId="16"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0" fontId="16" fillId="0" borderId="1" xfId="0" applyFont="1" applyBorder="1" applyAlignment="1" applyProtection="1">
      <alignment horizontal="left" vertical="center"/>
      <protection locked="0"/>
    </xf>
    <xf numFmtId="0" fontId="0" fillId="0" borderId="0" xfId="0" applyAlignment="1" applyProtection="1">
      <alignment vertical="center"/>
      <protection locked="0"/>
    </xf>
    <xf numFmtId="0" fontId="3" fillId="5" borderId="1" xfId="0" applyFont="1" applyFill="1" applyBorder="1" applyAlignment="1">
      <alignment horizontal="center"/>
    </xf>
    <xf numFmtId="0" fontId="3" fillId="5" borderId="6" xfId="0" applyFont="1" applyFill="1" applyBorder="1" applyAlignment="1">
      <alignment horizontal="center"/>
    </xf>
    <xf numFmtId="165" fontId="2" fillId="3" borderId="1" xfId="0" applyNumberFormat="1" applyFont="1" applyFill="1" applyBorder="1" applyAlignment="1">
      <alignment horizontal="right" vertical="center"/>
    </xf>
    <xf numFmtId="165" fontId="0" fillId="3" borderId="1" xfId="0" applyNumberFormat="1" applyFill="1" applyBorder="1" applyAlignment="1">
      <alignment horizontal="right" vertical="center"/>
    </xf>
    <xf numFmtId="0" fontId="0" fillId="5" borderId="6" xfId="0" applyFill="1" applyBorder="1" applyAlignment="1">
      <alignment horizontal="right"/>
    </xf>
    <xf numFmtId="166" fontId="0" fillId="2" borderId="1" xfId="2" applyNumberFormat="1" applyFont="1" applyFill="1" applyBorder="1" applyAlignment="1">
      <alignment horizontal="right" vertical="center"/>
    </xf>
    <xf numFmtId="166" fontId="0" fillId="3" borderId="6" xfId="2" applyNumberFormat="1" applyFont="1" applyFill="1" applyBorder="1" applyAlignment="1">
      <alignment horizontal="right" vertical="center"/>
    </xf>
    <xf numFmtId="166" fontId="0" fillId="0" borderId="3" xfId="2" applyNumberFormat="1" applyFont="1" applyFill="1" applyBorder="1" applyAlignment="1">
      <alignment horizontal="center" vertical="center"/>
    </xf>
    <xf numFmtId="166" fontId="2" fillId="4" borderId="1" xfId="2" applyNumberFormat="1" applyFont="1" applyFill="1" applyBorder="1" applyAlignment="1">
      <alignment horizontal="center" vertical="center"/>
    </xf>
    <xf numFmtId="166" fontId="12" fillId="4" borderId="1" xfId="2" applyNumberFormat="1" applyFont="1" applyFill="1" applyBorder="1" applyAlignment="1">
      <alignment horizontal="center" vertical="center"/>
    </xf>
    <xf numFmtId="166" fontId="2" fillId="3" borderId="1" xfId="2" applyNumberFormat="1" applyFont="1" applyFill="1" applyBorder="1" applyAlignment="1">
      <alignment horizontal="right" vertical="center"/>
    </xf>
    <xf numFmtId="166" fontId="4" fillId="2" borderId="1" xfId="2" applyNumberFormat="1" applyFont="1" applyFill="1" applyBorder="1" applyAlignment="1">
      <alignment horizontal="right" vertical="center"/>
    </xf>
    <xf numFmtId="166" fontId="0" fillId="3" borderId="1" xfId="2" applyNumberFormat="1" applyFont="1" applyFill="1" applyBorder="1" applyAlignment="1">
      <alignment horizontal="right" vertical="center"/>
    </xf>
    <xf numFmtId="166" fontId="0" fillId="5" borderId="6" xfId="2" applyNumberFormat="1" applyFont="1" applyFill="1" applyBorder="1" applyAlignment="1">
      <alignment horizontal="right"/>
    </xf>
    <xf numFmtId="167" fontId="0" fillId="2" borderId="1" xfId="2" applyNumberFormat="1" applyFont="1" applyFill="1" applyBorder="1" applyAlignment="1">
      <alignment horizontal="right" vertical="center"/>
    </xf>
    <xf numFmtId="167" fontId="0" fillId="3" borderId="6" xfId="2" applyNumberFormat="1" applyFont="1" applyFill="1" applyBorder="1" applyAlignment="1">
      <alignment horizontal="right" vertical="center"/>
    </xf>
    <xf numFmtId="167" fontId="0" fillId="0" borderId="3" xfId="2" applyNumberFormat="1" applyFont="1" applyFill="1" applyBorder="1" applyAlignment="1">
      <alignment horizontal="center" vertical="center"/>
    </xf>
    <xf numFmtId="167" fontId="2" fillId="4" borderId="1" xfId="2" applyNumberFormat="1" applyFont="1" applyFill="1" applyBorder="1" applyAlignment="1">
      <alignment horizontal="center" vertical="center"/>
    </xf>
    <xf numFmtId="167" fontId="12" fillId="4" borderId="1" xfId="2" applyNumberFormat="1" applyFont="1" applyFill="1" applyBorder="1" applyAlignment="1">
      <alignment horizontal="center" vertical="center"/>
    </xf>
    <xf numFmtId="167" fontId="2" fillId="3" borderId="1" xfId="2" applyNumberFormat="1" applyFont="1" applyFill="1" applyBorder="1" applyAlignment="1">
      <alignment horizontal="right" vertical="center"/>
    </xf>
    <xf numFmtId="167" fontId="4" fillId="2" borderId="1" xfId="2" applyNumberFormat="1" applyFont="1" applyFill="1" applyBorder="1" applyAlignment="1">
      <alignment horizontal="right" vertical="center"/>
    </xf>
    <xf numFmtId="167" fontId="0" fillId="3" borderId="1" xfId="2" applyNumberFormat="1" applyFont="1" applyFill="1" applyBorder="1" applyAlignment="1">
      <alignment horizontal="right" vertical="center"/>
    </xf>
    <xf numFmtId="167" fontId="0" fillId="5" borderId="6" xfId="2" applyNumberFormat="1" applyFont="1" applyFill="1" applyBorder="1" applyAlignment="1">
      <alignment horizontal="right"/>
    </xf>
    <xf numFmtId="166" fontId="4" fillId="3" borderId="1" xfId="2" applyNumberFormat="1" applyFont="1" applyFill="1" applyBorder="1" applyAlignment="1">
      <alignment horizontal="right" vertical="center"/>
    </xf>
    <xf numFmtId="167" fontId="4" fillId="3" borderId="6" xfId="2" applyNumberFormat="1" applyFont="1" applyFill="1" applyBorder="1" applyAlignment="1">
      <alignment horizontal="right" vertical="center"/>
    </xf>
    <xf numFmtId="167" fontId="4" fillId="0" borderId="3" xfId="2" applyNumberFormat="1" applyFont="1" applyFill="1" applyBorder="1" applyAlignment="1">
      <alignment horizontal="center" vertical="center"/>
    </xf>
    <xf numFmtId="167" fontId="4" fillId="3" borderId="1" xfId="2" applyNumberFormat="1" applyFont="1" applyFill="1" applyBorder="1" applyAlignment="1">
      <alignment horizontal="right" vertical="center"/>
    </xf>
    <xf numFmtId="168" fontId="0" fillId="2" borderId="2" xfId="1" applyNumberFormat="1" applyFont="1" applyFill="1" applyBorder="1" applyAlignment="1">
      <alignment horizontal="right" vertical="center"/>
    </xf>
    <xf numFmtId="168" fontId="2" fillId="3" borderId="7" xfId="1" applyNumberFormat="1" applyFont="1" applyFill="1" applyBorder="1" applyAlignment="1">
      <alignment horizontal="right" vertical="center"/>
    </xf>
    <xf numFmtId="9" fontId="0" fillId="2" borderId="1" xfId="1" applyFont="1" applyFill="1" applyBorder="1" applyAlignment="1">
      <alignment horizontal="right" vertical="center"/>
    </xf>
    <xf numFmtId="9" fontId="2" fillId="3" borderId="1" xfId="1" applyFont="1" applyFill="1" applyBorder="1" applyAlignment="1">
      <alignment horizontal="right" vertical="center"/>
    </xf>
    <xf numFmtId="9" fontId="4" fillId="2" borderId="1" xfId="1" applyFont="1" applyFill="1" applyBorder="1" applyAlignment="1">
      <alignment horizontal="right" vertical="center"/>
    </xf>
    <xf numFmtId="9" fontId="0" fillId="3" borderId="1" xfId="1" applyFont="1" applyFill="1" applyBorder="1" applyAlignment="1">
      <alignment horizontal="right" vertical="center"/>
    </xf>
    <xf numFmtId="168" fontId="0" fillId="2" borderId="1" xfId="1" applyNumberFormat="1" applyFont="1" applyFill="1" applyBorder="1" applyAlignment="1">
      <alignment horizontal="right" vertical="center"/>
    </xf>
    <xf numFmtId="168" fontId="2" fillId="3" borderId="1" xfId="1" applyNumberFormat="1" applyFont="1" applyFill="1" applyBorder="1" applyAlignment="1">
      <alignment horizontal="right" vertical="center"/>
    </xf>
    <xf numFmtId="168" fontId="4" fillId="2" borderId="1" xfId="1" applyNumberFormat="1" applyFont="1" applyFill="1" applyBorder="1" applyAlignment="1">
      <alignment horizontal="right" vertical="center"/>
    </xf>
    <xf numFmtId="167" fontId="0" fillId="2" borderId="1" xfId="2" applyNumberFormat="1" applyFont="1" applyFill="1" applyBorder="1"/>
    <xf numFmtId="167" fontId="0" fillId="3" borderId="6" xfId="2" applyNumberFormat="1" applyFont="1" applyFill="1" applyBorder="1"/>
    <xf numFmtId="168" fontId="0" fillId="2" borderId="1" xfId="1" applyNumberFormat="1" applyFont="1" applyFill="1" applyBorder="1"/>
    <xf numFmtId="168" fontId="0" fillId="3" borderId="6" xfId="1" applyNumberFormat="1" applyFont="1" applyFill="1" applyBorder="1"/>
    <xf numFmtId="168" fontId="0" fillId="2" borderId="2" xfId="1" applyNumberFormat="1" applyFont="1" applyFill="1" applyBorder="1"/>
    <xf numFmtId="168" fontId="0" fillId="3" borderId="7" xfId="1" applyNumberFormat="1" applyFont="1" applyFill="1" applyBorder="1"/>
    <xf numFmtId="167" fontId="0" fillId="2" borderId="10" xfId="2" applyNumberFormat="1" applyFont="1" applyFill="1" applyBorder="1"/>
    <xf numFmtId="167" fontId="0" fillId="3" borderId="7" xfId="2" applyNumberFormat="1" applyFont="1" applyFill="1" applyBorder="1"/>
    <xf numFmtId="168" fontId="0" fillId="2" borderId="10" xfId="1" applyNumberFormat="1" applyFont="1" applyFill="1" applyBorder="1"/>
    <xf numFmtId="167" fontId="0" fillId="8" borderId="1" xfId="2" applyNumberFormat="1" applyFont="1" applyFill="1" applyBorder="1"/>
    <xf numFmtId="167" fontId="0" fillId="3" borderId="1" xfId="2" applyNumberFormat="1" applyFont="1" applyFill="1" applyBorder="1"/>
    <xf numFmtId="167" fontId="0" fillId="5" borderId="6" xfId="2" applyNumberFormat="1" applyFont="1" applyFill="1" applyBorder="1"/>
    <xf numFmtId="168" fontId="0" fillId="8" borderId="1" xfId="1" applyNumberFormat="1" applyFont="1" applyFill="1" applyBorder="1"/>
    <xf numFmtId="168" fontId="0" fillId="3" borderId="1" xfId="1" applyNumberFormat="1" applyFont="1" applyFill="1" applyBorder="1"/>
    <xf numFmtId="168" fontId="0" fillId="5" borderId="6" xfId="1" applyNumberFormat="1" applyFont="1" applyFill="1" applyBorder="1"/>
    <xf numFmtId="168" fontId="0" fillId="8" borderId="2" xfId="1" applyNumberFormat="1" applyFont="1" applyFill="1" applyBorder="1"/>
    <xf numFmtId="168" fontId="0" fillId="3" borderId="2" xfId="1" applyNumberFormat="1" applyFont="1" applyFill="1" applyBorder="1"/>
    <xf numFmtId="167" fontId="0" fillId="8" borderId="2" xfId="2" applyNumberFormat="1" applyFont="1" applyFill="1" applyBorder="1"/>
    <xf numFmtId="167" fontId="0" fillId="2" borderId="2" xfId="2" applyNumberFormat="1" applyFont="1" applyFill="1" applyBorder="1"/>
    <xf numFmtId="167" fontId="0" fillId="3" borderId="2" xfId="2" applyNumberFormat="1" applyFont="1" applyFill="1" applyBorder="1"/>
    <xf numFmtId="166" fontId="0" fillId="0" borderId="0" xfId="2" applyNumberFormat="1" applyFont="1"/>
    <xf numFmtId="167" fontId="0" fillId="0" borderId="0" xfId="2" applyNumberFormat="1" applyFont="1"/>
    <xf numFmtId="167" fontId="4" fillId="4" borderId="1" xfId="2" applyNumberFormat="1" applyFont="1" applyFill="1" applyBorder="1"/>
    <xf numFmtId="167" fontId="12" fillId="4" borderId="1" xfId="2" applyNumberFormat="1" applyFont="1" applyFill="1" applyBorder="1" applyAlignment="1">
      <alignment horizontal="center"/>
    </xf>
    <xf numFmtId="9" fontId="0" fillId="0" borderId="0" xfId="1" applyFont="1"/>
    <xf numFmtId="168" fontId="0" fillId="0" borderId="0" xfId="1" applyNumberFormat="1" applyFont="1"/>
    <xf numFmtId="168" fontId="4" fillId="4" borderId="1" xfId="1" applyNumberFormat="1" applyFont="1" applyFill="1" applyBorder="1"/>
    <xf numFmtId="168" fontId="12" fillId="4" borderId="1" xfId="1" applyNumberFormat="1" applyFont="1" applyFill="1" applyBorder="1" applyAlignment="1">
      <alignment horizontal="center"/>
    </xf>
    <xf numFmtId="167" fontId="12" fillId="4" borderId="1" xfId="2" applyNumberFormat="1" applyFont="1" applyFill="1" applyBorder="1" applyAlignment="1">
      <alignment horizontal="centerContinuous"/>
    </xf>
    <xf numFmtId="168" fontId="12" fillId="4" borderId="1" xfId="1" applyNumberFormat="1" applyFont="1" applyFill="1" applyBorder="1" applyAlignment="1">
      <alignment horizontal="centerContinuous"/>
    </xf>
    <xf numFmtId="168" fontId="12" fillId="4" borderId="1" xfId="1" applyNumberFormat="1" applyFont="1" applyFill="1" applyBorder="1" applyAlignment="1" applyProtection="1">
      <alignment horizontal="left"/>
      <protection locked="0"/>
    </xf>
    <xf numFmtId="167" fontId="0" fillId="0" borderId="1" xfId="2" applyNumberFormat="1" applyFont="1" applyBorder="1"/>
    <xf numFmtId="167" fontId="2" fillId="0" borderId="1" xfId="2" applyNumberFormat="1" applyFont="1" applyBorder="1" applyAlignment="1">
      <alignment horizontal="centerContinuous"/>
    </xf>
    <xf numFmtId="168" fontId="0" fillId="0" borderId="1" xfId="1" applyNumberFormat="1" applyFont="1" applyBorder="1"/>
    <xf numFmtId="168" fontId="2" fillId="0" borderId="1" xfId="1" applyNumberFormat="1" applyFont="1" applyBorder="1" applyAlignment="1">
      <alignment horizontal="centerContinuous"/>
    </xf>
    <xf numFmtId="168" fontId="12" fillId="4" borderId="10" xfId="1" applyNumberFormat="1" applyFont="1" applyFill="1" applyBorder="1" applyAlignment="1">
      <alignment horizontal="center"/>
    </xf>
    <xf numFmtId="168" fontId="12" fillId="4" borderId="10" xfId="1" applyNumberFormat="1" applyFont="1" applyFill="1" applyBorder="1" applyAlignment="1" applyProtection="1">
      <alignment horizontal="center"/>
      <protection locked="0"/>
    </xf>
    <xf numFmtId="167" fontId="0" fillId="5" borderId="0" xfId="2" applyNumberFormat="1" applyFont="1" applyFill="1"/>
    <xf numFmtId="167" fontId="0" fillId="0" borderId="6" xfId="2" applyNumberFormat="1" applyFont="1" applyBorder="1"/>
    <xf numFmtId="167" fontId="12" fillId="4" borderId="10" xfId="2" applyNumberFormat="1" applyFont="1" applyFill="1" applyBorder="1" applyAlignment="1">
      <alignment horizontal="center"/>
    </xf>
    <xf numFmtId="168" fontId="0" fillId="5" borderId="0" xfId="1" applyNumberFormat="1" applyFont="1" applyFill="1"/>
    <xf numFmtId="168" fontId="0" fillId="0" borderId="6" xfId="1" applyNumberFormat="1" applyFont="1" applyBorder="1"/>
    <xf numFmtId="167" fontId="2" fillId="0" borderId="6" xfId="2" applyNumberFormat="1" applyFont="1" applyBorder="1" applyAlignment="1">
      <alignment horizontal="centerContinuous"/>
    </xf>
    <xf numFmtId="167" fontId="0" fillId="0" borderId="6" xfId="2" applyNumberFormat="1" applyFont="1" applyBorder="1" applyAlignment="1">
      <alignment horizontal="centerContinuous"/>
    </xf>
    <xf numFmtId="168" fontId="0" fillId="0" borderId="6" xfId="1" applyNumberFormat="1" applyFont="1" applyBorder="1" applyAlignment="1">
      <alignment horizontal="centerContinuous"/>
    </xf>
    <xf numFmtId="168" fontId="12" fillId="4" borderId="10" xfId="1" applyNumberFormat="1" applyFont="1" applyFill="1" applyBorder="1" applyAlignment="1" applyProtection="1">
      <alignment horizontal="left"/>
      <protection locked="0"/>
    </xf>
    <xf numFmtId="167" fontId="12" fillId="4" borderId="10" xfId="2" applyNumberFormat="1" applyFont="1" applyFill="1" applyBorder="1" applyAlignment="1" applyProtection="1">
      <alignment horizontal="left"/>
      <protection locked="0"/>
    </xf>
    <xf numFmtId="9" fontId="0" fillId="4" borderId="0" xfId="1" applyFont="1" applyFill="1" applyAlignment="1">
      <alignment horizontal="centerContinuous"/>
    </xf>
    <xf numFmtId="9" fontId="2" fillId="4" borderId="1" xfId="1" applyFont="1" applyFill="1" applyBorder="1" applyAlignment="1">
      <alignment horizontal="center" vertical="center"/>
    </xf>
    <xf numFmtId="9" fontId="12" fillId="4" borderId="1" xfId="1" applyFont="1" applyFill="1" applyBorder="1" applyAlignment="1">
      <alignment horizontal="center" vertical="center"/>
    </xf>
    <xf numFmtId="9" fontId="4" fillId="3" borderId="6" xfId="1" applyFont="1" applyFill="1" applyBorder="1" applyAlignment="1">
      <alignment horizontal="right" vertical="center"/>
    </xf>
    <xf numFmtId="9" fontId="2" fillId="0" borderId="3" xfId="1" applyFont="1" applyFill="1" applyBorder="1" applyAlignment="1">
      <alignment horizontal="center" vertical="center"/>
    </xf>
    <xf numFmtId="9" fontId="4" fillId="3" borderId="1" xfId="1" applyFont="1" applyFill="1" applyBorder="1" applyAlignment="1">
      <alignment horizontal="right" vertical="center"/>
    </xf>
    <xf numFmtId="9" fontId="0" fillId="5" borderId="6" xfId="1" applyFont="1" applyFill="1" applyBorder="1" applyAlignment="1">
      <alignment horizontal="right"/>
    </xf>
    <xf numFmtId="9" fontId="0" fillId="0" borderId="0" xfId="1" applyFont="1" applyAlignment="1">
      <alignment horizontal="center"/>
    </xf>
    <xf numFmtId="166" fontId="0" fillId="4" borderId="0" xfId="2" applyNumberFormat="1" applyFont="1" applyFill="1" applyAlignment="1">
      <alignment horizontal="centerContinuous"/>
    </xf>
    <xf numFmtId="166" fontId="0" fillId="4" borderId="0" xfId="2" applyNumberFormat="1" applyFont="1" applyFill="1"/>
    <xf numFmtId="166" fontId="2" fillId="0" borderId="1" xfId="2" applyNumberFormat="1" applyFont="1" applyBorder="1" applyAlignment="1" applyProtection="1">
      <alignment horizontal="left"/>
      <protection locked="0"/>
    </xf>
    <xf numFmtId="166" fontId="12" fillId="4" borderId="1" xfId="2" applyNumberFormat="1" applyFont="1" applyFill="1" applyBorder="1" applyAlignment="1" applyProtection="1">
      <alignment horizontal="left"/>
      <protection locked="0"/>
    </xf>
    <xf numFmtId="166" fontId="12" fillId="4" borderId="10" xfId="2" applyNumberFormat="1" applyFont="1" applyFill="1" applyBorder="1" applyAlignment="1">
      <alignment horizontal="center" vertical="center"/>
    </xf>
    <xf numFmtId="166" fontId="12" fillId="4" borderId="10" xfId="2" applyNumberFormat="1" applyFont="1" applyFill="1" applyBorder="1" applyAlignment="1" applyProtection="1">
      <alignment horizontal="center" vertical="center"/>
      <protection locked="0"/>
    </xf>
    <xf numFmtId="166" fontId="0" fillId="2" borderId="2" xfId="2" applyNumberFormat="1" applyFont="1" applyFill="1" applyBorder="1" applyAlignment="1">
      <alignment horizontal="right" vertical="center"/>
    </xf>
    <xf numFmtId="166" fontId="2" fillId="3" borderId="6" xfId="2" applyNumberFormat="1" applyFont="1" applyFill="1" applyBorder="1" applyAlignment="1">
      <alignment horizontal="right" vertical="center"/>
    </xf>
    <xf numFmtId="166" fontId="2" fillId="3" borderId="7" xfId="2" applyNumberFormat="1" applyFont="1" applyFill="1" applyBorder="1" applyAlignment="1">
      <alignment horizontal="right" vertical="center"/>
    </xf>
    <xf numFmtId="166" fontId="2" fillId="0" borderId="3" xfId="2" applyNumberFormat="1" applyFont="1" applyFill="1" applyBorder="1" applyAlignment="1">
      <alignment horizontal="center" vertical="center"/>
    </xf>
    <xf numFmtId="166" fontId="2" fillId="0" borderId="4" xfId="2" applyNumberFormat="1" applyFont="1" applyFill="1" applyBorder="1" applyAlignment="1">
      <alignment horizontal="center" vertical="center"/>
    </xf>
    <xf numFmtId="167" fontId="0" fillId="0" borderId="1" xfId="2" applyNumberFormat="1" applyFont="1" applyBorder="1" applyAlignment="1">
      <alignment horizontal="centerContinuous"/>
    </xf>
    <xf numFmtId="10" fontId="0" fillId="2" borderId="1" xfId="1" applyNumberFormat="1" applyFont="1" applyFill="1" applyBorder="1"/>
    <xf numFmtId="10" fontId="0" fillId="3" borderId="1" xfId="1" applyNumberFormat="1" applyFont="1" applyFill="1" applyBorder="1"/>
    <xf numFmtId="167" fontId="0" fillId="5" borderId="1" xfId="2" applyNumberFormat="1" applyFont="1" applyFill="1" applyBorder="1" applyProtection="1">
      <protection locked="0"/>
    </xf>
    <xf numFmtId="167" fontId="0" fillId="5" borderId="6" xfId="2" applyNumberFormat="1" applyFont="1" applyFill="1" applyBorder="1" applyProtection="1">
      <protection locked="0"/>
    </xf>
    <xf numFmtId="168" fontId="0" fillId="5" borderId="1" xfId="1" applyNumberFormat="1" applyFont="1" applyFill="1" applyBorder="1" applyProtection="1">
      <protection locked="0"/>
    </xf>
    <xf numFmtId="168" fontId="0" fillId="5" borderId="1" xfId="1" applyNumberFormat="1" applyFont="1" applyFill="1" applyBorder="1" applyAlignment="1" applyProtection="1">
      <alignment horizontal="center"/>
      <protection locked="0"/>
    </xf>
    <xf numFmtId="168" fontId="0" fillId="5" borderId="6" xfId="1" applyNumberFormat="1" applyFont="1" applyFill="1" applyBorder="1" applyProtection="1">
      <protection locked="0"/>
    </xf>
    <xf numFmtId="168" fontId="0" fillId="5" borderId="6" xfId="1" applyNumberFormat="1" applyFont="1" applyFill="1" applyBorder="1" applyAlignment="1" applyProtection="1">
      <alignment horizontal="center"/>
      <protection locked="0"/>
    </xf>
    <xf numFmtId="167" fontId="0" fillId="5" borderId="1" xfId="2" applyNumberFormat="1" applyFont="1" applyFill="1" applyBorder="1" applyAlignment="1" applyProtection="1">
      <alignment horizontal="center"/>
      <protection locked="0"/>
    </xf>
    <xf numFmtId="167" fontId="0" fillId="5" borderId="6" xfId="2" applyNumberFormat="1" applyFont="1" applyFill="1" applyBorder="1" applyAlignment="1" applyProtection="1">
      <alignment horizontal="center"/>
      <protection locked="0"/>
    </xf>
    <xf numFmtId="169" fontId="0" fillId="4" borderId="0" xfId="1" applyNumberFormat="1" applyFont="1" applyFill="1" applyAlignment="1">
      <alignment horizontal="centerContinuous"/>
    </xf>
    <xf numFmtId="169" fontId="2" fillId="4" borderId="1" xfId="1" applyNumberFormat="1" applyFont="1" applyFill="1" applyBorder="1" applyAlignment="1">
      <alignment horizontal="center" vertical="center"/>
    </xf>
    <xf numFmtId="169" fontId="12" fillId="4" borderId="10" xfId="1" applyNumberFormat="1" applyFont="1" applyFill="1" applyBorder="1" applyAlignment="1">
      <alignment horizontal="center" vertical="center"/>
    </xf>
    <xf numFmtId="169" fontId="0" fillId="2" borderId="2" xfId="1" applyNumberFormat="1" applyFont="1" applyFill="1" applyBorder="1" applyAlignment="1">
      <alignment horizontal="right" vertical="center"/>
    </xf>
    <xf numFmtId="169" fontId="2" fillId="3" borderId="7" xfId="1" applyNumberFormat="1" applyFont="1" applyFill="1" applyBorder="1" applyAlignment="1">
      <alignment horizontal="right" vertical="center"/>
    </xf>
    <xf numFmtId="169" fontId="2" fillId="0" borderId="3" xfId="1" applyNumberFormat="1" applyFont="1" applyFill="1" applyBorder="1" applyAlignment="1">
      <alignment horizontal="center" vertical="center"/>
    </xf>
    <xf numFmtId="169" fontId="0" fillId="2" borderId="1" xfId="1" applyNumberFormat="1" applyFont="1" applyFill="1" applyBorder="1" applyAlignment="1">
      <alignment horizontal="right" vertical="center"/>
    </xf>
    <xf numFmtId="169" fontId="2" fillId="3" borderId="1" xfId="1" applyNumberFormat="1" applyFont="1" applyFill="1" applyBorder="1" applyAlignment="1">
      <alignment horizontal="right" vertical="center"/>
    </xf>
    <xf numFmtId="169" fontId="4" fillId="2" borderId="1" xfId="1" applyNumberFormat="1" applyFont="1" applyFill="1" applyBorder="1" applyAlignment="1">
      <alignment horizontal="right" vertical="center"/>
    </xf>
    <xf numFmtId="169" fontId="0" fillId="3" borderId="1" xfId="1" applyNumberFormat="1" applyFont="1" applyFill="1" applyBorder="1" applyAlignment="1">
      <alignment horizontal="right" vertical="center"/>
    </xf>
    <xf numFmtId="169" fontId="0" fillId="5" borderId="6" xfId="1" applyNumberFormat="1" applyFont="1" applyFill="1" applyBorder="1" applyAlignment="1">
      <alignment horizontal="right"/>
    </xf>
    <xf numFmtId="169" fontId="0" fillId="0" borderId="0" xfId="1" applyNumberFormat="1" applyFont="1"/>
    <xf numFmtId="170" fontId="0" fillId="4" borderId="0" xfId="1" applyNumberFormat="1" applyFont="1" applyFill="1" applyAlignment="1">
      <alignment horizontal="centerContinuous"/>
    </xf>
    <xf numFmtId="170" fontId="2" fillId="4" borderId="1" xfId="1" applyNumberFormat="1" applyFont="1" applyFill="1" applyBorder="1" applyAlignment="1">
      <alignment horizontal="center" vertical="center"/>
    </xf>
    <xf numFmtId="170" fontId="12" fillId="4" borderId="10" xfId="1" applyNumberFormat="1" applyFont="1" applyFill="1" applyBorder="1" applyAlignment="1">
      <alignment horizontal="center" vertical="center"/>
    </xf>
    <xf numFmtId="170" fontId="0" fillId="2" borderId="2" xfId="1" applyNumberFormat="1" applyFont="1" applyFill="1" applyBorder="1" applyAlignment="1">
      <alignment horizontal="right" vertical="center"/>
    </xf>
    <xf numFmtId="170" fontId="2" fillId="3" borderId="7" xfId="1" applyNumberFormat="1" applyFont="1" applyFill="1" applyBorder="1" applyAlignment="1">
      <alignment horizontal="right" vertical="center"/>
    </xf>
    <xf numFmtId="170" fontId="0" fillId="0" borderId="3" xfId="1" applyNumberFormat="1" applyFont="1" applyFill="1" applyBorder="1" applyAlignment="1">
      <alignment horizontal="center" vertical="center"/>
    </xf>
    <xf numFmtId="170" fontId="0" fillId="2" borderId="1" xfId="1" applyNumberFormat="1" applyFont="1" applyFill="1" applyBorder="1" applyAlignment="1">
      <alignment horizontal="right" vertical="center"/>
    </xf>
    <xf numFmtId="170" fontId="2" fillId="3" borderId="1" xfId="1" applyNumberFormat="1" applyFont="1" applyFill="1" applyBorder="1" applyAlignment="1">
      <alignment horizontal="right" vertical="center"/>
    </xf>
    <xf numFmtId="170" fontId="4" fillId="2" borderId="1" xfId="1" applyNumberFormat="1" applyFont="1" applyFill="1" applyBorder="1" applyAlignment="1">
      <alignment horizontal="right" vertical="center"/>
    </xf>
    <xf numFmtId="170" fontId="0" fillId="3" borderId="1" xfId="1" applyNumberFormat="1" applyFont="1" applyFill="1" applyBorder="1" applyAlignment="1">
      <alignment horizontal="right" vertical="center"/>
    </xf>
    <xf numFmtId="170" fontId="0" fillId="5" borderId="6" xfId="1" applyNumberFormat="1" applyFont="1" applyFill="1" applyBorder="1" applyAlignment="1">
      <alignment horizontal="right"/>
    </xf>
    <xf numFmtId="170" fontId="0" fillId="0" borderId="0" xfId="1" applyNumberFormat="1" applyFont="1"/>
    <xf numFmtId="170" fontId="0" fillId="4" borderId="0" xfId="0" applyNumberFormat="1" applyFill="1"/>
    <xf numFmtId="170" fontId="2" fillId="0" borderId="1" xfId="0" applyNumberFormat="1" applyFont="1" applyBorder="1" applyAlignment="1" applyProtection="1">
      <alignment horizontal="left"/>
      <protection locked="0"/>
    </xf>
    <xf numFmtId="170" fontId="18" fillId="4" borderId="10" xfId="0" applyNumberFormat="1" applyFont="1" applyFill="1" applyBorder="1" applyAlignment="1">
      <alignment horizontal="center" vertical="center"/>
    </xf>
    <xf numFmtId="170" fontId="0" fillId="2" borderId="0" xfId="0" applyNumberFormat="1" applyFill="1" applyAlignment="1">
      <alignment horizontal="center" vertical="center"/>
    </xf>
    <xf numFmtId="170" fontId="2" fillId="0" borderId="4" xfId="0" applyNumberFormat="1" applyFont="1" applyBorder="1" applyAlignment="1">
      <alignment horizontal="center" vertical="center"/>
    </xf>
    <xf numFmtId="170" fontId="0" fillId="0" borderId="0" xfId="0" applyNumberFormat="1" applyAlignment="1">
      <alignment vertical="center"/>
    </xf>
    <xf numFmtId="170" fontId="0" fillId="0" borderId="0" xfId="0" applyNumberFormat="1"/>
    <xf numFmtId="170" fontId="2" fillId="0" borderId="0" xfId="0" applyNumberFormat="1" applyFont="1"/>
    <xf numFmtId="0" fontId="0" fillId="0" borderId="13" xfId="0" applyBorder="1" applyAlignment="1">
      <alignment horizontal="centerContinuous"/>
    </xf>
    <xf numFmtId="0" fontId="3" fillId="3" borderId="13" xfId="0" applyFont="1" applyFill="1" applyBorder="1"/>
    <xf numFmtId="0" fontId="0" fillId="10" borderId="13" xfId="0" applyFill="1" applyBorder="1"/>
    <xf numFmtId="0" fontId="2" fillId="9" borderId="13" xfId="0" applyFont="1" applyFill="1" applyBorder="1"/>
    <xf numFmtId="0" fontId="0" fillId="3" borderId="4" xfId="0" applyFont="1" applyFill="1" applyBorder="1"/>
    <xf numFmtId="0" fontId="0" fillId="3" borderId="5" xfId="0" applyFont="1" applyFill="1" applyBorder="1"/>
    <xf numFmtId="0" fontId="0" fillId="5" borderId="5" xfId="0" applyFont="1" applyFill="1" applyBorder="1"/>
    <xf numFmtId="0" fontId="0" fillId="3" borderId="1" xfId="0" applyFont="1" applyFill="1" applyBorder="1"/>
    <xf numFmtId="0" fontId="0" fillId="8" borderId="1" xfId="0" applyFont="1" applyFill="1" applyBorder="1"/>
    <xf numFmtId="0" fontId="0" fillId="2" borderId="4" xfId="0" applyFont="1" applyFill="1" applyBorder="1"/>
    <xf numFmtId="0" fontId="0" fillId="2" borderId="1" xfId="0" applyFont="1" applyFill="1" applyBorder="1"/>
    <xf numFmtId="167" fontId="2" fillId="0" borderId="1" xfId="2" applyNumberFormat="1" applyFont="1" applyBorder="1" applyAlignment="1">
      <alignment horizontal="center"/>
    </xf>
    <xf numFmtId="168" fontId="2" fillId="0" borderId="1" xfId="1" applyNumberFormat="1" applyFont="1" applyBorder="1" applyAlignment="1">
      <alignment horizontal="center"/>
    </xf>
    <xf numFmtId="168" fontId="2" fillId="0" borderId="1" xfId="1" applyNumberFormat="1" applyFont="1" applyBorder="1" applyAlignment="1" applyProtection="1">
      <alignment horizontal="left"/>
      <protection locked="0"/>
    </xf>
    <xf numFmtId="0" fontId="0" fillId="9" borderId="1" xfId="0" applyFont="1" applyFill="1" applyBorder="1"/>
    <xf numFmtId="0" fontId="0" fillId="5" borderId="1" xfId="0" applyFont="1" applyFill="1" applyBorder="1"/>
    <xf numFmtId="0" fontId="2" fillId="0" borderId="1" xfId="0" applyFont="1" applyBorder="1" applyAlignment="1">
      <alignment horizontal="center"/>
    </xf>
    <xf numFmtId="0" fontId="0" fillId="5" borderId="6" xfId="0" applyFont="1" applyFill="1" applyBorder="1"/>
    <xf numFmtId="168" fontId="0" fillId="3" borderId="1" xfId="0" applyNumberFormat="1" applyFont="1" applyFill="1" applyBorder="1"/>
    <xf numFmtId="10" fontId="0" fillId="3" borderId="1" xfId="0" applyNumberFormat="1" applyFill="1" applyBorder="1"/>
    <xf numFmtId="0" fontId="21" fillId="2" borderId="1" xfId="0" applyFont="1" applyFill="1" applyBorder="1"/>
    <xf numFmtId="0" fontId="21" fillId="3" borderId="1" xfId="0" applyFont="1" applyFill="1" applyBorder="1"/>
    <xf numFmtId="0" fontId="0" fillId="6" borderId="3" xfId="0"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2" borderId="6" xfId="0" applyFont="1" applyFill="1" applyBorder="1"/>
    <xf numFmtId="0" fontId="0" fillId="3" borderId="6" xfId="0" applyFont="1" applyFill="1" applyBorder="1"/>
    <xf numFmtId="171" fontId="0" fillId="3" borderId="1" xfId="0" applyNumberFormat="1" applyFill="1" applyBorder="1"/>
    <xf numFmtId="10" fontId="0" fillId="2" borderId="1" xfId="0" applyNumberFormat="1" applyFill="1" applyBorder="1"/>
    <xf numFmtId="0" fontId="20" fillId="2" borderId="1" xfId="4" applyFont="1" applyFill="1" applyBorder="1"/>
    <xf numFmtId="0" fontId="18" fillId="2" borderId="1" xfId="4" applyFont="1" applyFill="1" applyBorder="1"/>
    <xf numFmtId="0" fontId="24" fillId="2" borderId="1" xfId="4" applyFont="1" applyFill="1" applyBorder="1"/>
    <xf numFmtId="0" fontId="18" fillId="3" borderId="1" xfId="4" applyFont="1" applyFill="1" applyBorder="1"/>
    <xf numFmtId="0" fontId="20" fillId="3" borderId="1" xfId="4" applyFont="1" applyFill="1" applyBorder="1"/>
    <xf numFmtId="0" fontId="24" fillId="3" borderId="1" xfId="4" applyFont="1" applyFill="1" applyBorder="1"/>
    <xf numFmtId="0" fontId="24" fillId="5" borderId="1" xfId="4" applyFont="1" applyFill="1" applyBorder="1"/>
    <xf numFmtId="0" fontId="20" fillId="5" borderId="1" xfId="4" applyFont="1" applyFill="1" applyBorder="1"/>
    <xf numFmtId="0" fontId="4" fillId="5" borderId="1" xfId="4" applyFont="1" applyFill="1" applyBorder="1"/>
    <xf numFmtId="0" fontId="1" fillId="8" borderId="1" xfId="4" applyFill="1" applyBorder="1"/>
    <xf numFmtId="0" fontId="1" fillId="2" borderId="1" xfId="4" applyFill="1" applyBorder="1"/>
    <xf numFmtId="0" fontId="3" fillId="2" borderId="1" xfId="4" applyFont="1" applyFill="1" applyBorder="1"/>
    <xf numFmtId="0" fontId="2" fillId="2" borderId="1" xfId="4" applyFont="1" applyFill="1" applyBorder="1"/>
    <xf numFmtId="0" fontId="2" fillId="3" borderId="1" xfId="4" applyFont="1" applyFill="1" applyBorder="1"/>
    <xf numFmtId="0" fontId="3" fillId="3" borderId="1" xfId="4" applyFont="1" applyFill="1" applyBorder="1"/>
    <xf numFmtId="0" fontId="3" fillId="5" borderId="1" xfId="4" applyFont="1" applyFill="1" applyBorder="1"/>
    <xf numFmtId="0" fontId="0" fillId="8" borderId="1" xfId="4" applyFont="1" applyFill="1" applyBorder="1"/>
    <xf numFmtId="0" fontId="0" fillId="2" borderId="1" xfId="4" applyFont="1" applyFill="1" applyBorder="1"/>
    <xf numFmtId="0" fontId="0" fillId="3" borderId="1" xfId="4" applyFont="1" applyFill="1" applyBorder="1"/>
    <xf numFmtId="0" fontId="0" fillId="5" borderId="1" xfId="4" applyFont="1" applyFill="1" applyBorder="1"/>
    <xf numFmtId="0" fontId="25" fillId="3" borderId="1" xfId="0" applyFont="1" applyFill="1" applyBorder="1"/>
    <xf numFmtId="0" fontId="2" fillId="2" borderId="7" xfId="0" applyFont="1" applyFill="1" applyBorder="1"/>
    <xf numFmtId="0" fontId="0" fillId="2" borderId="7" xfId="0" applyFont="1" applyFill="1" applyBorder="1"/>
    <xf numFmtId="0" fontId="2" fillId="3" borderId="7" xfId="0" applyFont="1" applyFill="1" applyBorder="1"/>
    <xf numFmtId="0" fontId="0" fillId="3" borderId="7" xfId="0" applyFont="1" applyFill="1" applyBorder="1"/>
    <xf numFmtId="0" fontId="0" fillId="5" borderId="7" xfId="0" applyFont="1" applyFill="1" applyBorder="1"/>
    <xf numFmtId="0" fontId="2"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4" xfId="0" applyFont="1" applyFill="1" applyBorder="1" applyAlignment="1">
      <alignment horizontal="left" vertical="center"/>
    </xf>
    <xf numFmtId="0" fontId="2" fillId="3" borderId="1"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3" borderId="6" xfId="0" applyFont="1" applyFill="1" applyBorder="1" applyAlignment="1">
      <alignment horizontal="left" vertical="center"/>
    </xf>
    <xf numFmtId="0" fontId="0" fillId="3" borderId="4" xfId="0" applyFont="1" applyFill="1" applyBorder="1" applyAlignment="1">
      <alignment horizontal="left" vertical="center"/>
    </xf>
    <xf numFmtId="0" fontId="0" fillId="8" borderId="4" xfId="0" applyFill="1" applyBorder="1" applyAlignment="1">
      <alignment horizontal="left" vertical="center"/>
    </xf>
    <xf numFmtId="0" fontId="0" fillId="8" borderId="1" xfId="0" applyFill="1" applyBorder="1" applyAlignment="1">
      <alignment horizontal="left" vertical="center"/>
    </xf>
    <xf numFmtId="0" fontId="2" fillId="8" borderId="1" xfId="0" applyFont="1" applyFill="1" applyBorder="1" applyAlignment="1">
      <alignment horizontal="left" vertical="center"/>
    </xf>
    <xf numFmtId="0" fontId="0" fillId="2" borderId="4" xfId="0" applyFill="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3" borderId="5" xfId="0" applyFont="1" applyFill="1" applyBorder="1" applyAlignment="1">
      <alignment horizontal="left" vertical="center"/>
    </xf>
    <xf numFmtId="0" fontId="0" fillId="5" borderId="5" xfId="0" applyFont="1" applyFill="1" applyBorder="1" applyAlignment="1">
      <alignment horizontal="left" vertical="center"/>
    </xf>
    <xf numFmtId="0" fontId="2" fillId="2" borderId="4" xfId="0" applyFont="1" applyFill="1" applyBorder="1" applyAlignment="1">
      <alignment horizontal="left"/>
    </xf>
    <xf numFmtId="0" fontId="3" fillId="2" borderId="1" xfId="0" applyFont="1" applyFill="1" applyBorder="1" applyAlignment="1">
      <alignment horizontal="left"/>
    </xf>
    <xf numFmtId="0" fontId="0" fillId="2" borderId="1" xfId="0" applyFont="1" applyFill="1" applyBorder="1" applyAlignment="1">
      <alignment horizontal="left"/>
    </xf>
    <xf numFmtId="0" fontId="2" fillId="3" borderId="4" xfId="0" applyFont="1" applyFill="1" applyBorder="1" applyAlignment="1">
      <alignment horizontal="left"/>
    </xf>
    <xf numFmtId="0" fontId="3" fillId="3" borderId="1" xfId="0" applyFont="1" applyFill="1" applyBorder="1" applyAlignment="1">
      <alignment horizontal="left"/>
    </xf>
    <xf numFmtId="0" fontId="3" fillId="3" borderId="4" xfId="0" applyFont="1" applyFill="1" applyBorder="1" applyAlignment="1">
      <alignment horizontal="left"/>
    </xf>
    <xf numFmtId="0" fontId="2" fillId="3" borderId="1" xfId="0" applyFont="1" applyFill="1" applyBorder="1" applyAlignment="1">
      <alignment horizontal="left"/>
    </xf>
    <xf numFmtId="0" fontId="0" fillId="5" borderId="6" xfId="0" applyFont="1" applyFill="1" applyBorder="1" applyAlignment="1">
      <alignment horizontal="left"/>
    </xf>
    <xf numFmtId="0" fontId="3" fillId="3" borderId="6" xfId="0" applyFont="1" applyFill="1" applyBorder="1" applyAlignment="1">
      <alignment horizontal="left"/>
    </xf>
    <xf numFmtId="0" fontId="0" fillId="2" borderId="4" xfId="0" applyFont="1" applyFill="1" applyBorder="1" applyAlignment="1">
      <alignment horizontal="left"/>
    </xf>
    <xf numFmtId="0" fontId="0" fillId="3" borderId="4" xfId="0" applyFont="1" applyFill="1" applyBorder="1" applyAlignment="1">
      <alignment horizontal="left"/>
    </xf>
    <xf numFmtId="0" fontId="0" fillId="8" borderId="4" xfId="0" applyFill="1" applyBorder="1" applyAlignment="1">
      <alignment horizontal="left"/>
    </xf>
    <xf numFmtId="0" fontId="0" fillId="8" borderId="1" xfId="0" applyFill="1" applyBorder="1" applyAlignment="1">
      <alignment horizontal="left"/>
    </xf>
    <xf numFmtId="0" fontId="0" fillId="8" borderId="1" xfId="0" applyFont="1" applyFill="1" applyBorder="1" applyAlignment="1">
      <alignment horizontal="left"/>
    </xf>
    <xf numFmtId="0" fontId="2" fillId="2" borderId="1" xfId="0" applyFont="1" applyFill="1" applyBorder="1" applyAlignment="1">
      <alignment horizontal="left"/>
    </xf>
    <xf numFmtId="0" fontId="3" fillId="2" borderId="4" xfId="0" applyFont="1" applyFill="1" applyBorder="1" applyAlignment="1">
      <alignment horizontal="left"/>
    </xf>
    <xf numFmtId="0" fontId="3" fillId="3" borderId="5" xfId="0" applyFont="1" applyFill="1" applyBorder="1" applyAlignment="1">
      <alignment horizontal="left"/>
    </xf>
    <xf numFmtId="0" fontId="2" fillId="3" borderId="6" xfId="0" applyFont="1" applyFill="1" applyBorder="1" applyAlignment="1">
      <alignment horizontal="left"/>
    </xf>
    <xf numFmtId="0" fontId="0" fillId="3" borderId="5" xfId="0" applyFont="1" applyFill="1" applyBorder="1" applyAlignment="1">
      <alignment horizontal="left"/>
    </xf>
    <xf numFmtId="0" fontId="26" fillId="3" borderId="1" xfId="0" applyFont="1" applyFill="1" applyBorder="1"/>
    <xf numFmtId="0" fontId="26" fillId="5" borderId="6" xfId="0" applyFont="1" applyFill="1" applyBorder="1"/>
    <xf numFmtId="0" fontId="26" fillId="8" borderId="9" xfId="0" applyFont="1" applyFill="1" applyBorder="1"/>
    <xf numFmtId="0" fontId="26" fillId="8" borderId="4" xfId="0" applyFont="1" applyFill="1" applyBorder="1"/>
    <xf numFmtId="0" fontId="0" fillId="3" borderId="4" xfId="0" applyFill="1" applyBorder="1"/>
    <xf numFmtId="0" fontId="26" fillId="3" borderId="10" xfId="0" applyFont="1" applyFill="1" applyBorder="1" applyAlignment="1">
      <alignment horizontal="left"/>
    </xf>
    <xf numFmtId="0" fontId="26" fillId="3" borderId="1" xfId="0" applyFont="1" applyFill="1" applyBorder="1" applyAlignment="1">
      <alignment horizontal="left"/>
    </xf>
    <xf numFmtId="0" fontId="26" fillId="3" borderId="10" xfId="0" applyFont="1" applyFill="1" applyBorder="1"/>
    <xf numFmtId="10" fontId="0" fillId="10" borderId="1" xfId="1" applyNumberFormat="1" applyFont="1" applyFill="1" applyBorder="1" applyAlignment="1">
      <alignment horizontal="right"/>
    </xf>
    <xf numFmtId="10" fontId="0" fillId="9" borderId="1" xfId="1" applyNumberFormat="1" applyFont="1" applyFill="1" applyBorder="1" applyAlignment="1">
      <alignment horizontal="right"/>
    </xf>
    <xf numFmtId="0" fontId="0" fillId="8" borderId="1" xfId="0" applyFill="1" applyBorder="1" applyAlignment="1">
      <alignment horizontal="right"/>
    </xf>
    <xf numFmtId="10" fontId="0" fillId="8" borderId="1" xfId="1" applyNumberFormat="1" applyFont="1" applyFill="1" applyBorder="1" applyAlignment="1">
      <alignment horizontal="right"/>
    </xf>
    <xf numFmtId="10" fontId="0" fillId="8" borderId="1" xfId="0" applyNumberFormat="1" applyFill="1" applyBorder="1" applyAlignment="1">
      <alignment horizontal="right"/>
    </xf>
    <xf numFmtId="0" fontId="0" fillId="2" borderId="1" xfId="0" applyFill="1" applyBorder="1" applyAlignment="1">
      <alignment horizontal="right"/>
    </xf>
    <xf numFmtId="10" fontId="0" fillId="2" borderId="1" xfId="1" applyNumberFormat="1" applyFont="1" applyFill="1" applyBorder="1" applyAlignment="1">
      <alignment horizontal="right"/>
    </xf>
    <xf numFmtId="10" fontId="0" fillId="2" borderId="1" xfId="0" applyNumberFormat="1" applyFill="1" applyBorder="1" applyAlignment="1">
      <alignment horizontal="right"/>
    </xf>
    <xf numFmtId="10" fontId="0" fillId="2" borderId="0" xfId="0" applyNumberFormat="1" applyFill="1" applyAlignment="1">
      <alignment horizontal="right"/>
    </xf>
    <xf numFmtId="1" fontId="0" fillId="2" borderId="1" xfId="0" applyNumberFormat="1" applyFill="1" applyBorder="1" applyAlignment="1">
      <alignment horizontal="right"/>
    </xf>
    <xf numFmtId="10" fontId="0" fillId="11" borderId="1" xfId="1" applyNumberFormat="1" applyFont="1" applyFill="1" applyBorder="1" applyAlignment="1">
      <alignment horizontal="right"/>
    </xf>
    <xf numFmtId="0" fontId="0" fillId="3" borderId="1" xfId="0" applyFill="1" applyBorder="1" applyAlignment="1">
      <alignment horizontal="right"/>
    </xf>
    <xf numFmtId="10" fontId="0" fillId="3" borderId="1" xfId="0" applyNumberFormat="1" applyFill="1" applyBorder="1" applyAlignment="1">
      <alignment horizontal="right"/>
    </xf>
    <xf numFmtId="10" fontId="0" fillId="3" borderId="1" xfId="1" applyNumberFormat="1" applyFont="1" applyFill="1" applyBorder="1" applyAlignment="1">
      <alignment horizontal="right"/>
    </xf>
    <xf numFmtId="0" fontId="28" fillId="2" borderId="1" xfId="0" applyFont="1" applyFill="1" applyBorder="1"/>
    <xf numFmtId="0" fontId="28" fillId="3" borderId="1" xfId="0" applyFont="1" applyFill="1" applyBorder="1"/>
    <xf numFmtId="0" fontId="28" fillId="3" borderId="4" xfId="0" applyFont="1" applyFill="1" applyBorder="1"/>
    <xf numFmtId="0" fontId="28" fillId="5" borderId="6" xfId="0" applyFont="1" applyFill="1" applyBorder="1"/>
    <xf numFmtId="0" fontId="29" fillId="3" borderId="4" xfId="0" applyFont="1" applyFill="1" applyBorder="1"/>
    <xf numFmtId="0" fontId="29" fillId="3" borderId="1" xfId="0" applyFont="1" applyFill="1" applyBorder="1"/>
    <xf numFmtId="0" fontId="28" fillId="5" borderId="5" xfId="0" applyFont="1" applyFill="1" applyBorder="1"/>
    <xf numFmtId="168" fontId="0" fillId="3" borderId="1" xfId="0" applyNumberFormat="1" applyFont="1" applyFill="1" applyBorder="1" applyAlignment="1">
      <alignment horizontal="left"/>
    </xf>
    <xf numFmtId="11" fontId="0" fillId="2" borderId="1" xfId="1" applyNumberFormat="1" applyFont="1" applyFill="1" applyBorder="1" applyAlignment="1">
      <alignment horizontal="right"/>
    </xf>
    <xf numFmtId="11" fontId="0" fillId="3" borderId="1" xfId="1" applyNumberFormat="1" applyFont="1" applyFill="1" applyBorder="1" applyAlignment="1">
      <alignment horizontal="right"/>
    </xf>
    <xf numFmtId="11" fontId="0" fillId="2" borderId="1" xfId="0" applyNumberFormat="1" applyFill="1" applyBorder="1" applyAlignment="1">
      <alignment horizontal="right"/>
    </xf>
    <xf numFmtId="11" fontId="0" fillId="3" borderId="1" xfId="0" applyNumberFormat="1" applyFill="1" applyBorder="1" applyAlignment="1">
      <alignment horizontal="right"/>
    </xf>
    <xf numFmtId="11" fontId="1" fillId="3" borderId="1" xfId="4" applyNumberFormat="1" applyFill="1" applyBorder="1" applyAlignment="1">
      <alignment horizontal="right"/>
    </xf>
    <xf numFmtId="11" fontId="1" fillId="5" borderId="1" xfId="4" applyNumberFormat="1" applyFill="1" applyBorder="1" applyAlignment="1">
      <alignment horizontal="right"/>
    </xf>
    <xf numFmtId="167" fontId="0" fillId="2" borderId="1" xfId="2" applyNumberFormat="1" applyFont="1" applyFill="1" applyBorder="1" applyAlignment="1">
      <alignment horizontal="right"/>
    </xf>
    <xf numFmtId="167" fontId="0" fillId="3" borderId="1" xfId="2" applyNumberFormat="1" applyFont="1" applyFill="1" applyBorder="1" applyAlignment="1">
      <alignment horizontal="right"/>
    </xf>
    <xf numFmtId="167" fontId="0" fillId="3" borderId="1" xfId="0" applyNumberFormat="1" applyFill="1" applyBorder="1" applyAlignment="1">
      <alignment horizontal="right"/>
    </xf>
    <xf numFmtId="0" fontId="1" fillId="3" borderId="1" xfId="4" applyFill="1" applyBorder="1" applyAlignment="1">
      <alignment horizontal="right"/>
    </xf>
    <xf numFmtId="0" fontId="1" fillId="5" borderId="1" xfId="4" applyFill="1" applyBorder="1" applyAlignment="1">
      <alignment horizontal="right"/>
    </xf>
    <xf numFmtId="1" fontId="0" fillId="3" borderId="0" xfId="0" applyNumberFormat="1" applyFill="1" applyAlignment="1">
      <alignment horizontal="right"/>
    </xf>
    <xf numFmtId="1" fontId="0" fillId="5" borderId="0" xfId="0" applyNumberFormat="1" applyFill="1" applyAlignment="1">
      <alignment horizontal="right"/>
    </xf>
    <xf numFmtId="1" fontId="28" fillId="2" borderId="1" xfId="0" applyNumberFormat="1" applyFont="1" applyFill="1" applyBorder="1" applyAlignment="1">
      <alignment horizontal="right"/>
    </xf>
    <xf numFmtId="1" fontId="28" fillId="3" borderId="1" xfId="0" applyNumberFormat="1" applyFont="1" applyFill="1" applyBorder="1" applyAlignment="1">
      <alignment horizontal="right"/>
    </xf>
    <xf numFmtId="1" fontId="28" fillId="5" borderId="6" xfId="0" applyNumberFormat="1" applyFont="1" applyFill="1" applyBorder="1" applyAlignment="1">
      <alignment horizontal="right"/>
    </xf>
    <xf numFmtId="171" fontId="0" fillId="2" borderId="1" xfId="1" applyNumberFormat="1" applyFont="1" applyFill="1" applyBorder="1" applyAlignment="1">
      <alignment horizontal="right"/>
    </xf>
    <xf numFmtId="171" fontId="0" fillId="3" borderId="1" xfId="1" applyNumberFormat="1" applyFont="1" applyFill="1" applyBorder="1" applyAlignment="1">
      <alignment horizontal="right"/>
    </xf>
    <xf numFmtId="171" fontId="0" fillId="5" borderId="6" xfId="1" applyNumberFormat="1" applyFont="1" applyFill="1" applyBorder="1" applyAlignment="1">
      <alignment horizontal="right"/>
    </xf>
    <xf numFmtId="171" fontId="0" fillId="2" borderId="1" xfId="0" applyNumberFormat="1" applyFill="1" applyBorder="1" applyAlignment="1">
      <alignment horizontal="right"/>
    </xf>
    <xf numFmtId="171" fontId="0" fillId="3" borderId="1" xfId="0" applyNumberFormat="1" applyFill="1" applyBorder="1" applyAlignment="1">
      <alignment horizontal="right"/>
    </xf>
    <xf numFmtId="171" fontId="0" fillId="5" borderId="6" xfId="0" applyNumberFormat="1" applyFill="1" applyBorder="1" applyAlignment="1">
      <alignment horizontal="right"/>
    </xf>
    <xf numFmtId="171" fontId="19" fillId="3" borderId="1" xfId="0" applyNumberFormat="1" applyFont="1" applyFill="1" applyBorder="1" applyAlignment="1">
      <alignment horizontal="right"/>
    </xf>
    <xf numFmtId="171" fontId="19" fillId="5" borderId="6" xfId="0" applyNumberFormat="1" applyFont="1" applyFill="1" applyBorder="1" applyAlignment="1">
      <alignment horizontal="right"/>
    </xf>
    <xf numFmtId="171" fontId="1" fillId="3" borderId="1" xfId="4" applyNumberFormat="1" applyFill="1" applyBorder="1" applyAlignment="1">
      <alignment horizontal="right"/>
    </xf>
    <xf numFmtId="171" fontId="1" fillId="5" borderId="1" xfId="4" applyNumberFormat="1" applyFill="1" applyBorder="1" applyAlignment="1">
      <alignment horizontal="right"/>
    </xf>
    <xf numFmtId="171" fontId="0" fillId="2" borderId="7" xfId="0" applyNumberFormat="1" applyFont="1" applyFill="1" applyBorder="1" applyAlignment="1">
      <alignment horizontal="right"/>
    </xf>
    <xf numFmtId="171" fontId="0" fillId="3" borderId="7" xfId="0" applyNumberFormat="1" applyFont="1" applyFill="1" applyBorder="1" applyAlignment="1">
      <alignment horizontal="right"/>
    </xf>
    <xf numFmtId="171" fontId="0" fillId="5" borderId="7" xfId="0" applyNumberFormat="1" applyFont="1" applyFill="1" applyBorder="1" applyAlignment="1">
      <alignment horizontal="right"/>
    </xf>
    <xf numFmtId="171" fontId="0" fillId="3" borderId="0" xfId="0" applyNumberFormat="1" applyFill="1" applyAlignment="1">
      <alignment horizontal="right"/>
    </xf>
    <xf numFmtId="171" fontId="0" fillId="5" borderId="0" xfId="0" applyNumberFormat="1" applyFill="1" applyAlignment="1">
      <alignment horizontal="right"/>
    </xf>
    <xf numFmtId="171" fontId="28" fillId="2" borderId="1" xfId="0" applyNumberFormat="1" applyFont="1" applyFill="1" applyBorder="1" applyAlignment="1">
      <alignment horizontal="right"/>
    </xf>
    <xf numFmtId="171" fontId="28" fillId="3" borderId="1" xfId="0" applyNumberFormat="1" applyFont="1" applyFill="1" applyBorder="1" applyAlignment="1">
      <alignment horizontal="right"/>
    </xf>
    <xf numFmtId="171" fontId="28" fillId="5" borderId="6" xfId="0" applyNumberFormat="1" applyFont="1" applyFill="1" applyBorder="1" applyAlignment="1">
      <alignment horizontal="right"/>
    </xf>
    <xf numFmtId="1" fontId="0" fillId="3" borderId="1" xfId="0" applyNumberFormat="1" applyFill="1" applyBorder="1"/>
    <xf numFmtId="10" fontId="0" fillId="5" borderId="6" xfId="1" applyNumberFormat="1" applyFont="1" applyFill="1" applyBorder="1" applyAlignment="1">
      <alignment horizontal="right"/>
    </xf>
    <xf numFmtId="10" fontId="19" fillId="3" borderId="1" xfId="1" applyNumberFormat="1" applyFont="1" applyFill="1" applyBorder="1" applyAlignment="1">
      <alignment horizontal="right"/>
    </xf>
    <xf numFmtId="10" fontId="0" fillId="5" borderId="6" xfId="0" applyNumberFormat="1" applyFill="1" applyBorder="1" applyAlignment="1">
      <alignment horizontal="right"/>
    </xf>
    <xf numFmtId="10" fontId="0" fillId="5" borderId="1" xfId="0" applyNumberFormat="1" applyFill="1" applyBorder="1" applyAlignment="1">
      <alignment horizontal="right"/>
    </xf>
    <xf numFmtId="10" fontId="1" fillId="3" borderId="1" xfId="4" applyNumberFormat="1" applyFill="1" applyBorder="1" applyAlignment="1">
      <alignment horizontal="right"/>
    </xf>
    <xf numFmtId="10" fontId="1" fillId="5" borderId="1" xfId="4" applyNumberFormat="1" applyFill="1" applyBorder="1" applyAlignment="1">
      <alignment horizontal="right"/>
    </xf>
    <xf numFmtId="10" fontId="0" fillId="2" borderId="7" xfId="0" applyNumberFormat="1" applyFont="1" applyFill="1" applyBorder="1" applyAlignment="1">
      <alignment horizontal="right"/>
    </xf>
    <xf numFmtId="10" fontId="0" fillId="3" borderId="7" xfId="0" applyNumberFormat="1" applyFont="1" applyFill="1" applyBorder="1" applyAlignment="1">
      <alignment horizontal="right"/>
    </xf>
    <xf numFmtId="10" fontId="0" fillId="5" borderId="7" xfId="0" applyNumberFormat="1" applyFont="1" applyFill="1" applyBorder="1" applyAlignment="1">
      <alignment horizontal="right"/>
    </xf>
    <xf numFmtId="10" fontId="0" fillId="3" borderId="0" xfId="1" applyNumberFormat="1" applyFont="1" applyFill="1" applyAlignment="1">
      <alignment horizontal="right"/>
    </xf>
    <xf numFmtId="10" fontId="0" fillId="5" borderId="0" xfId="1" applyNumberFormat="1" applyFont="1" applyFill="1" applyAlignment="1">
      <alignment horizontal="right"/>
    </xf>
    <xf numFmtId="10" fontId="28" fillId="2" borderId="1" xfId="0" applyNumberFormat="1" applyFont="1" applyFill="1" applyBorder="1" applyAlignment="1">
      <alignment horizontal="right"/>
    </xf>
    <xf numFmtId="10" fontId="28" fillId="3" borderId="1" xfId="0" applyNumberFormat="1" applyFont="1" applyFill="1" applyBorder="1" applyAlignment="1">
      <alignment horizontal="right"/>
    </xf>
    <xf numFmtId="10" fontId="28" fillId="5" borderId="6" xfId="0" applyNumberFormat="1" applyFont="1" applyFill="1" applyBorder="1" applyAlignment="1">
      <alignment horizontal="right"/>
    </xf>
    <xf numFmtId="0" fontId="0" fillId="5" borderId="1" xfId="0" applyFill="1" applyBorder="1" applyAlignment="1">
      <alignment horizontal="right"/>
    </xf>
    <xf numFmtId="0" fontId="22" fillId="2" borderId="1" xfId="0" applyFont="1" applyFill="1" applyBorder="1" applyAlignment="1">
      <alignment horizontal="right"/>
    </xf>
    <xf numFmtId="0" fontId="22" fillId="3" borderId="1" xfId="0" applyFont="1" applyFill="1" applyBorder="1" applyAlignment="1">
      <alignment horizontal="right"/>
    </xf>
    <xf numFmtId="0" fontId="22" fillId="5" borderId="15" xfId="0" applyFont="1" applyFill="1" applyBorder="1" applyAlignment="1">
      <alignment horizontal="right"/>
    </xf>
    <xf numFmtId="0" fontId="0" fillId="3" borderId="0" xfId="0" applyFill="1" applyAlignment="1">
      <alignment horizontal="right"/>
    </xf>
    <xf numFmtId="0" fontId="0" fillId="5" borderId="0" xfId="0" applyFill="1" applyAlignment="1">
      <alignment horizontal="right"/>
    </xf>
    <xf numFmtId="0" fontId="28" fillId="2" borderId="1" xfId="0" applyFont="1" applyFill="1" applyBorder="1" applyAlignment="1">
      <alignment horizontal="right"/>
    </xf>
    <xf numFmtId="0" fontId="28" fillId="3" borderId="1" xfId="0" applyFont="1" applyFill="1" applyBorder="1" applyAlignment="1">
      <alignment horizontal="right"/>
    </xf>
    <xf numFmtId="0" fontId="28" fillId="5" borderId="6" xfId="0" applyFont="1" applyFill="1" applyBorder="1" applyAlignment="1">
      <alignment horizontal="right"/>
    </xf>
    <xf numFmtId="1" fontId="0" fillId="2" borderId="1" xfId="2" applyNumberFormat="1" applyFont="1" applyFill="1" applyBorder="1" applyAlignment="1">
      <alignment horizontal="right"/>
    </xf>
    <xf numFmtId="1" fontId="0" fillId="3" borderId="1" xfId="2" applyNumberFormat="1" applyFont="1" applyFill="1" applyBorder="1" applyAlignment="1">
      <alignment horizontal="right"/>
    </xf>
    <xf numFmtId="1" fontId="0" fillId="5" borderId="6" xfId="2" applyNumberFormat="1" applyFont="1" applyFill="1" applyBorder="1" applyAlignment="1">
      <alignment horizontal="right"/>
    </xf>
    <xf numFmtId="1" fontId="0" fillId="3" borderId="1" xfId="0" applyNumberFormat="1" applyFill="1" applyBorder="1" applyAlignment="1">
      <alignment horizontal="right"/>
    </xf>
    <xf numFmtId="1" fontId="0" fillId="5" borderId="6" xfId="0" applyNumberFormat="1" applyFill="1" applyBorder="1" applyAlignment="1">
      <alignment horizontal="right"/>
    </xf>
    <xf numFmtId="1" fontId="1" fillId="3" borderId="1" xfId="4" applyNumberFormat="1" applyFill="1" applyBorder="1" applyAlignment="1">
      <alignment horizontal="right"/>
    </xf>
    <xf numFmtId="1" fontId="1" fillId="5" borderId="1" xfId="4" applyNumberFormat="1" applyFill="1" applyBorder="1" applyAlignment="1">
      <alignment horizontal="right"/>
    </xf>
    <xf numFmtId="1" fontId="0" fillId="2" borderId="7" xfId="0" applyNumberFormat="1" applyFont="1" applyFill="1" applyBorder="1" applyAlignment="1">
      <alignment horizontal="right"/>
    </xf>
    <xf numFmtId="1" fontId="0" fillId="3" borderId="7" xfId="0" applyNumberFormat="1" applyFont="1" applyFill="1" applyBorder="1" applyAlignment="1">
      <alignment horizontal="right"/>
    </xf>
    <xf numFmtId="1" fontId="0" fillId="5" borderId="7" xfId="0" applyNumberFormat="1" applyFont="1" applyFill="1" applyBorder="1" applyAlignment="1">
      <alignment horizontal="right"/>
    </xf>
    <xf numFmtId="1" fontId="0" fillId="5" borderId="1" xfId="0" applyNumberFormat="1" applyFill="1" applyBorder="1" applyAlignment="1">
      <alignment horizontal="right"/>
    </xf>
    <xf numFmtId="10" fontId="0" fillId="5" borderId="1" xfId="1" applyNumberFormat="1" applyFont="1" applyFill="1" applyBorder="1" applyAlignment="1">
      <alignment horizontal="right"/>
    </xf>
    <xf numFmtId="10" fontId="19" fillId="3" borderId="1" xfId="0" applyNumberFormat="1" applyFont="1" applyFill="1" applyBorder="1" applyAlignment="1">
      <alignment horizontal="right"/>
    </xf>
    <xf numFmtId="10" fontId="19" fillId="5" borderId="6" xfId="0" applyNumberFormat="1" applyFont="1" applyFill="1" applyBorder="1" applyAlignment="1">
      <alignment horizontal="right"/>
    </xf>
    <xf numFmtId="10" fontId="0" fillId="2" borderId="6" xfId="0" applyNumberFormat="1" applyFont="1" applyFill="1" applyBorder="1" applyAlignment="1">
      <alignment horizontal="right"/>
    </xf>
    <xf numFmtId="10" fontId="0" fillId="3" borderId="6" xfId="0" applyNumberFormat="1" applyFont="1" applyFill="1" applyBorder="1" applyAlignment="1">
      <alignment horizontal="right"/>
    </xf>
    <xf numFmtId="10" fontId="0" fillId="5" borderId="6" xfId="0" applyNumberFormat="1" applyFont="1" applyFill="1" applyBorder="1" applyAlignment="1">
      <alignment horizontal="right"/>
    </xf>
    <xf numFmtId="167" fontId="0" fillId="8" borderId="1" xfId="2" applyNumberFormat="1" applyFont="1" applyFill="1" applyBorder="1" applyAlignment="1">
      <alignment horizontal="right"/>
    </xf>
    <xf numFmtId="167" fontId="0" fillId="5" borderId="1" xfId="2" applyNumberFormat="1" applyFont="1" applyFill="1" applyBorder="1" applyAlignment="1">
      <alignment horizontal="right"/>
    </xf>
    <xf numFmtId="0" fontId="0" fillId="8" borderId="1" xfId="0" applyFill="1" applyBorder="1" applyAlignment="1">
      <alignment horizontal="right" vertical="center"/>
    </xf>
    <xf numFmtId="0" fontId="0" fillId="2" borderId="1" xfId="0" applyFill="1" applyBorder="1" applyAlignment="1">
      <alignment horizontal="right" vertical="center"/>
    </xf>
    <xf numFmtId="0" fontId="0" fillId="3" borderId="1" xfId="0" applyFill="1" applyBorder="1" applyAlignment="1">
      <alignment horizontal="right" vertical="center"/>
    </xf>
    <xf numFmtId="0" fontId="0" fillId="5" borderId="1" xfId="0" applyFill="1" applyBorder="1" applyAlignment="1">
      <alignment horizontal="right" vertical="center"/>
    </xf>
    <xf numFmtId="0" fontId="1" fillId="8" borderId="1" xfId="4" applyFill="1" applyBorder="1" applyAlignment="1">
      <alignment horizontal="right"/>
    </xf>
    <xf numFmtId="0" fontId="1" fillId="2" borderId="1" xfId="4" applyFill="1" applyBorder="1" applyAlignment="1">
      <alignment horizontal="right"/>
    </xf>
    <xf numFmtId="1" fontId="0" fillId="8" borderId="1" xfId="0" applyNumberFormat="1" applyFill="1" applyBorder="1" applyAlignment="1">
      <alignment horizontal="right"/>
    </xf>
    <xf numFmtId="1" fontId="0" fillId="8" borderId="1" xfId="2" applyNumberFormat="1" applyFont="1" applyFill="1" applyBorder="1" applyAlignment="1">
      <alignment horizontal="right"/>
    </xf>
    <xf numFmtId="1" fontId="0" fillId="5" borderId="1" xfId="2" applyNumberFormat="1" applyFont="1" applyFill="1" applyBorder="1" applyAlignment="1">
      <alignment horizontal="right"/>
    </xf>
    <xf numFmtId="1" fontId="0" fillId="8" borderId="1" xfId="0" applyNumberFormat="1" applyFill="1" applyBorder="1" applyAlignment="1">
      <alignment horizontal="right" vertical="center"/>
    </xf>
    <xf numFmtId="1" fontId="0" fillId="2" borderId="1" xfId="0" applyNumberFormat="1" applyFill="1" applyBorder="1" applyAlignment="1">
      <alignment horizontal="right" vertical="center"/>
    </xf>
    <xf numFmtId="1" fontId="0" fillId="3" borderId="1" xfId="0" applyNumberFormat="1" applyFill="1" applyBorder="1" applyAlignment="1">
      <alignment horizontal="right" vertical="center"/>
    </xf>
    <xf numFmtId="1" fontId="0" fillId="5" borderId="1" xfId="0" applyNumberFormat="1" applyFill="1" applyBorder="1" applyAlignment="1">
      <alignment horizontal="right" vertical="center"/>
    </xf>
    <xf numFmtId="1" fontId="1" fillId="8" borderId="1" xfId="4" applyNumberFormat="1" applyFill="1" applyBorder="1" applyAlignment="1">
      <alignment horizontal="right"/>
    </xf>
    <xf numFmtId="1" fontId="1" fillId="2" borderId="1" xfId="4" applyNumberFormat="1" applyFill="1" applyBorder="1" applyAlignment="1">
      <alignment horizontal="right"/>
    </xf>
    <xf numFmtId="11" fontId="0" fillId="8" borderId="1" xfId="1" applyNumberFormat="1" applyFont="1" applyFill="1" applyBorder="1" applyAlignment="1">
      <alignment horizontal="right"/>
    </xf>
    <xf numFmtId="11" fontId="0" fillId="5" borderId="1" xfId="1" applyNumberFormat="1" applyFont="1" applyFill="1" applyBorder="1" applyAlignment="1">
      <alignment horizontal="right"/>
    </xf>
    <xf numFmtId="11" fontId="0" fillId="8" borderId="1" xfId="0" applyNumberFormat="1" applyFill="1" applyBorder="1" applyAlignment="1">
      <alignment horizontal="right" vertical="center"/>
    </xf>
    <xf numFmtId="11" fontId="0" fillId="2" borderId="1" xfId="0" applyNumberFormat="1" applyFill="1" applyBorder="1" applyAlignment="1">
      <alignment horizontal="right" vertical="center"/>
    </xf>
    <xf numFmtId="11" fontId="0" fillId="3" borderId="1" xfId="0" applyNumberFormat="1" applyFill="1" applyBorder="1" applyAlignment="1">
      <alignment horizontal="right" vertical="center"/>
    </xf>
    <xf numFmtId="11" fontId="0" fillId="5" borderId="1" xfId="0" applyNumberFormat="1" applyFill="1" applyBorder="1" applyAlignment="1">
      <alignment horizontal="right" vertical="center"/>
    </xf>
    <xf numFmtId="11" fontId="0" fillId="8" borderId="1" xfId="0" applyNumberFormat="1" applyFill="1" applyBorder="1" applyAlignment="1">
      <alignment horizontal="right"/>
    </xf>
    <xf numFmtId="11" fontId="0" fillId="5" borderId="1" xfId="0" applyNumberFormat="1" applyFill="1" applyBorder="1" applyAlignment="1">
      <alignment horizontal="right"/>
    </xf>
    <xf numFmtId="11" fontId="1" fillId="8" borderId="1" xfId="4" applyNumberFormat="1" applyFill="1" applyBorder="1" applyAlignment="1">
      <alignment horizontal="right"/>
    </xf>
    <xf numFmtId="11" fontId="1" fillId="2" borderId="1" xfId="4" applyNumberFormat="1" applyFill="1" applyBorder="1" applyAlignment="1">
      <alignment horizontal="right"/>
    </xf>
    <xf numFmtId="10" fontId="0" fillId="8" borderId="1" xfId="0" applyNumberFormat="1" applyFill="1" applyBorder="1" applyAlignment="1">
      <alignment horizontal="right" vertical="center"/>
    </xf>
    <xf numFmtId="10" fontId="0" fillId="2" borderId="1" xfId="0" applyNumberFormat="1" applyFill="1" applyBorder="1" applyAlignment="1">
      <alignment horizontal="right" vertical="center"/>
    </xf>
    <xf numFmtId="10" fontId="0" fillId="3" borderId="1" xfId="0" applyNumberFormat="1" applyFill="1" applyBorder="1" applyAlignment="1">
      <alignment horizontal="right" vertical="center"/>
    </xf>
    <xf numFmtId="10" fontId="0" fillId="5" borderId="1" xfId="0" applyNumberFormat="1" applyFill="1" applyBorder="1" applyAlignment="1">
      <alignment horizontal="right" vertical="center"/>
    </xf>
    <xf numFmtId="10" fontId="1" fillId="8" borderId="1" xfId="4" applyNumberFormat="1" applyFill="1" applyBorder="1" applyAlignment="1">
      <alignment horizontal="right"/>
    </xf>
    <xf numFmtId="10" fontId="1" fillId="2" borderId="1" xfId="4" applyNumberFormat="1" applyFill="1" applyBorder="1" applyAlignment="1">
      <alignment horizontal="right"/>
    </xf>
    <xf numFmtId="10" fontId="30" fillId="8" borderId="1" xfId="1" applyNumberFormat="1" applyFont="1" applyFill="1" applyBorder="1" applyAlignment="1">
      <alignment horizontal="right"/>
    </xf>
    <xf numFmtId="10" fontId="30" fillId="8" borderId="1" xfId="0" applyNumberFormat="1" applyFont="1" applyFill="1" applyBorder="1" applyAlignment="1">
      <alignment horizontal="right"/>
    </xf>
    <xf numFmtId="10" fontId="30" fillId="2" borderId="1" xfId="1" applyNumberFormat="1" applyFont="1" applyFill="1" applyBorder="1" applyAlignment="1">
      <alignment horizontal="right"/>
    </xf>
    <xf numFmtId="1" fontId="0" fillId="3" borderId="1" xfId="0" applyNumberFormat="1" applyFont="1" applyFill="1" applyBorder="1" applyAlignment="1">
      <alignment horizontal="right"/>
    </xf>
    <xf numFmtId="10" fontId="0" fillId="3" borderId="1" xfId="0" applyNumberFormat="1" applyFont="1" applyFill="1" applyBorder="1" applyAlignment="1">
      <alignment horizontal="right"/>
    </xf>
    <xf numFmtId="1" fontId="0" fillId="2" borderId="1" xfId="0" applyNumberFormat="1" applyFont="1" applyFill="1" applyBorder="1" applyAlignment="1">
      <alignment horizontal="right"/>
    </xf>
    <xf numFmtId="10" fontId="0" fillId="2" borderId="1" xfId="0" applyNumberFormat="1" applyFont="1" applyFill="1" applyBorder="1" applyAlignment="1">
      <alignment horizontal="right"/>
    </xf>
    <xf numFmtId="1" fontId="20" fillId="3" borderId="1" xfId="4" applyNumberFormat="1" applyFont="1" applyFill="1" applyBorder="1" applyAlignment="1">
      <alignment horizontal="right"/>
    </xf>
    <xf numFmtId="1" fontId="18" fillId="5" borderId="1" xfId="4" applyNumberFormat="1" applyFont="1" applyFill="1" applyBorder="1" applyAlignment="1">
      <alignment horizontal="right"/>
    </xf>
    <xf numFmtId="11" fontId="0" fillId="5" borderId="6" xfId="1" applyNumberFormat="1" applyFont="1" applyFill="1" applyBorder="1" applyAlignment="1">
      <alignment horizontal="right"/>
    </xf>
    <xf numFmtId="11" fontId="3" fillId="5" borderId="6" xfId="0" applyNumberFormat="1" applyFont="1" applyFill="1" applyBorder="1" applyAlignment="1">
      <alignment horizontal="right"/>
    </xf>
    <xf numFmtId="11" fontId="19" fillId="3" borderId="1" xfId="0" applyNumberFormat="1" applyFont="1" applyFill="1" applyBorder="1" applyAlignment="1">
      <alignment horizontal="right"/>
    </xf>
    <xf numFmtId="11" fontId="19" fillId="5" borderId="6" xfId="0" applyNumberFormat="1" applyFont="1" applyFill="1" applyBorder="1" applyAlignment="1">
      <alignment horizontal="right"/>
    </xf>
    <xf numFmtId="11" fontId="20" fillId="3" borderId="1" xfId="4" applyNumberFormat="1" applyFont="1" applyFill="1" applyBorder="1" applyAlignment="1">
      <alignment horizontal="right"/>
    </xf>
    <xf numFmtId="11" fontId="20" fillId="5" borderId="1" xfId="4" applyNumberFormat="1" applyFont="1" applyFill="1" applyBorder="1" applyAlignment="1">
      <alignment horizontal="right"/>
    </xf>
    <xf numFmtId="11" fontId="4" fillId="3" borderId="1" xfId="0" applyNumberFormat="1" applyFont="1" applyFill="1" applyBorder="1" applyAlignment="1">
      <alignment horizontal="right"/>
    </xf>
    <xf numFmtId="11" fontId="4" fillId="5" borderId="6" xfId="0" applyNumberFormat="1" applyFont="1" applyFill="1" applyBorder="1" applyAlignment="1">
      <alignment horizontal="right"/>
    </xf>
    <xf numFmtId="11" fontId="0" fillId="3" borderId="1" xfId="1" applyNumberFormat="1" applyFont="1" applyFill="1" applyBorder="1" applyAlignment="1">
      <alignment horizontal="right" vertical="center"/>
    </xf>
    <xf numFmtId="11" fontId="19" fillId="5" borderId="6" xfId="1" applyNumberFormat="1" applyFont="1" applyFill="1" applyBorder="1" applyAlignment="1">
      <alignment horizontal="right" vertical="center"/>
    </xf>
    <xf numFmtId="11" fontId="0" fillId="3" borderId="0" xfId="0" applyNumberFormat="1" applyFill="1" applyAlignment="1">
      <alignment horizontal="right"/>
    </xf>
    <xf numFmtId="11" fontId="0" fillId="5" borderId="0" xfId="0" applyNumberFormat="1" applyFill="1" applyAlignment="1">
      <alignment horizontal="right"/>
    </xf>
    <xf numFmtId="11" fontId="28" fillId="3" borderId="1" xfId="0" applyNumberFormat="1" applyFont="1" applyFill="1" applyBorder="1" applyAlignment="1">
      <alignment horizontal="right"/>
    </xf>
    <xf numFmtId="11" fontId="28" fillId="5" borderId="6" xfId="0" applyNumberFormat="1" applyFont="1" applyFill="1" applyBorder="1" applyAlignment="1">
      <alignment horizontal="right"/>
    </xf>
    <xf numFmtId="11" fontId="0" fillId="3" borderId="1" xfId="0" applyNumberFormat="1" applyFont="1" applyFill="1" applyBorder="1" applyAlignment="1">
      <alignment horizontal="right"/>
    </xf>
    <xf numFmtId="1" fontId="3" fillId="5" borderId="6" xfId="0" applyNumberFormat="1" applyFont="1" applyFill="1" applyBorder="1" applyAlignment="1">
      <alignment horizontal="right"/>
    </xf>
    <xf numFmtId="10" fontId="0" fillId="3" borderId="2" xfId="0" applyNumberFormat="1" applyFill="1" applyBorder="1" applyAlignment="1">
      <alignment horizontal="right"/>
    </xf>
    <xf numFmtId="10" fontId="0" fillId="3" borderId="10" xfId="0" applyNumberFormat="1" applyFont="1" applyFill="1" applyBorder="1" applyAlignment="1">
      <alignment horizontal="right"/>
    </xf>
    <xf numFmtId="10" fontId="0" fillId="5" borderId="7" xfId="0" applyNumberFormat="1" applyFill="1" applyBorder="1" applyAlignment="1">
      <alignment horizontal="right"/>
    </xf>
    <xf numFmtId="1" fontId="20" fillId="5" borderId="1" xfId="4" applyNumberFormat="1" applyFont="1" applyFill="1" applyBorder="1" applyAlignment="1">
      <alignment horizontal="right"/>
    </xf>
    <xf numFmtId="1" fontId="4" fillId="3" borderId="1" xfId="0" applyNumberFormat="1" applyFont="1" applyFill="1" applyBorder="1" applyAlignment="1">
      <alignment horizontal="right"/>
    </xf>
    <xf numFmtId="1" fontId="4" fillId="5" borderId="6" xfId="0" applyNumberFormat="1" applyFont="1" applyFill="1" applyBorder="1" applyAlignment="1">
      <alignment horizontal="right"/>
    </xf>
    <xf numFmtId="1" fontId="19" fillId="5" borderId="6" xfId="0" applyNumberFormat="1" applyFont="1" applyFill="1" applyBorder="1" applyAlignment="1">
      <alignment horizontal="right" vertical="center"/>
    </xf>
    <xf numFmtId="1" fontId="0" fillId="3" borderId="1" xfId="0" applyNumberFormat="1" applyFont="1" applyFill="1" applyBorder="1" applyAlignment="1">
      <alignment horizontal="right" vertical="center"/>
    </xf>
    <xf numFmtId="1" fontId="0" fillId="3" borderId="10" xfId="2" applyNumberFormat="1" applyFont="1" applyFill="1" applyBorder="1" applyAlignment="1">
      <alignment horizontal="right"/>
    </xf>
    <xf numFmtId="1" fontId="0" fillId="5" borderId="7" xfId="2" applyNumberFormat="1" applyFont="1" applyFill="1" applyBorder="1" applyAlignment="1">
      <alignment horizontal="right"/>
    </xf>
    <xf numFmtId="1" fontId="0" fillId="3" borderId="10" xfId="0" applyNumberFormat="1" applyFont="1" applyFill="1" applyBorder="1" applyAlignment="1">
      <alignment horizontal="right"/>
    </xf>
    <xf numFmtId="1" fontId="0" fillId="5" borderId="7" xfId="0" applyNumberFormat="1" applyFill="1" applyBorder="1" applyAlignment="1">
      <alignment horizontal="right"/>
    </xf>
    <xf numFmtId="1" fontId="4" fillId="3" borderId="10" xfId="0" applyNumberFormat="1" applyFont="1" applyFill="1" applyBorder="1" applyAlignment="1">
      <alignment horizontal="right"/>
    </xf>
    <xf numFmtId="1" fontId="4" fillId="5" borderId="7" xfId="0" applyNumberFormat="1" applyFont="1" applyFill="1" applyBorder="1" applyAlignment="1">
      <alignment horizontal="right"/>
    </xf>
    <xf numFmtId="1" fontId="19" fillId="5" borderId="7" xfId="0" applyNumberFormat="1" applyFont="1" applyFill="1" applyBorder="1" applyAlignment="1">
      <alignment horizontal="right" vertical="center"/>
    </xf>
    <xf numFmtId="1" fontId="28" fillId="3" borderId="10" xfId="0" applyNumberFormat="1" applyFont="1" applyFill="1" applyBorder="1" applyAlignment="1">
      <alignment horizontal="right"/>
    </xf>
    <xf numFmtId="1" fontId="28" fillId="5" borderId="7" xfId="0" applyNumberFormat="1" applyFont="1" applyFill="1" applyBorder="1" applyAlignment="1">
      <alignment horizontal="right"/>
    </xf>
    <xf numFmtId="10" fontId="0" fillId="3" borderId="2" xfId="1" applyNumberFormat="1" applyFont="1" applyFill="1" applyBorder="1" applyAlignment="1">
      <alignment horizontal="right"/>
    </xf>
    <xf numFmtId="10" fontId="0" fillId="5" borderId="7" xfId="1" applyNumberFormat="1" applyFont="1" applyFill="1" applyBorder="1" applyAlignment="1">
      <alignment horizontal="right"/>
    </xf>
    <xf numFmtId="10" fontId="3" fillId="5" borderId="6" xfId="0" applyNumberFormat="1" applyFont="1" applyFill="1" applyBorder="1" applyAlignment="1">
      <alignment horizontal="right"/>
    </xf>
    <xf numFmtId="10" fontId="20" fillId="3" borderId="1" xfId="4" applyNumberFormat="1" applyFont="1" applyFill="1" applyBorder="1" applyAlignment="1">
      <alignment horizontal="right"/>
    </xf>
    <xf numFmtId="10" fontId="4" fillId="5" borderId="1" xfId="4" applyNumberFormat="1" applyFont="1" applyFill="1" applyBorder="1" applyAlignment="1">
      <alignment horizontal="right"/>
    </xf>
    <xf numFmtId="10" fontId="20" fillId="5" borderId="1" xfId="4" applyNumberFormat="1" applyFont="1" applyFill="1" applyBorder="1" applyAlignment="1">
      <alignment horizontal="right"/>
    </xf>
    <xf numFmtId="10" fontId="0" fillId="3" borderId="1" xfId="1" applyNumberFormat="1" applyFont="1" applyFill="1" applyBorder="1" applyAlignment="1">
      <alignment horizontal="right" vertical="center"/>
    </xf>
    <xf numFmtId="10" fontId="0" fillId="3" borderId="2" xfId="1" applyNumberFormat="1" applyFont="1" applyFill="1" applyBorder="1" applyAlignment="1">
      <alignment horizontal="right" vertical="center"/>
    </xf>
    <xf numFmtId="10" fontId="19" fillId="5" borderId="6" xfId="1" applyNumberFormat="1" applyFont="1" applyFill="1" applyBorder="1" applyAlignment="1">
      <alignment horizontal="right" vertical="center"/>
    </xf>
    <xf numFmtId="10" fontId="19" fillId="5" borderId="7" xfId="1" applyNumberFormat="1" applyFont="1" applyFill="1" applyBorder="1" applyAlignment="1">
      <alignment horizontal="right" vertical="center"/>
    </xf>
    <xf numFmtId="10" fontId="0" fillId="3" borderId="0" xfId="0" applyNumberFormat="1" applyFill="1" applyAlignment="1">
      <alignment horizontal="right"/>
    </xf>
    <xf numFmtId="10" fontId="0" fillId="5" borderId="0" xfId="0" applyNumberFormat="1" applyFill="1" applyAlignment="1">
      <alignment horizontal="right"/>
    </xf>
    <xf numFmtId="10" fontId="28" fillId="3" borderId="2" xfId="0" applyNumberFormat="1" applyFont="1" applyFill="1" applyBorder="1" applyAlignment="1">
      <alignment horizontal="right"/>
    </xf>
    <xf numFmtId="10" fontId="28" fillId="5" borderId="7" xfId="0" applyNumberFormat="1" applyFont="1" applyFill="1" applyBorder="1" applyAlignment="1">
      <alignment horizontal="right"/>
    </xf>
    <xf numFmtId="10" fontId="18" fillId="5" borderId="1" xfId="4" applyNumberFormat="1" applyFont="1" applyFill="1" applyBorder="1" applyAlignment="1">
      <alignment horizontal="right"/>
    </xf>
    <xf numFmtId="10" fontId="0" fillId="3" borderId="10" xfId="1" applyNumberFormat="1" applyFont="1" applyFill="1" applyBorder="1" applyAlignment="1">
      <alignment horizontal="right"/>
    </xf>
    <xf numFmtId="10" fontId="28" fillId="3" borderId="10" xfId="0" applyNumberFormat="1" applyFont="1" applyFill="1" applyBorder="1" applyAlignment="1">
      <alignment horizontal="right"/>
    </xf>
    <xf numFmtId="10" fontId="0" fillId="0" borderId="0" xfId="0" applyNumberFormat="1"/>
    <xf numFmtId="1" fontId="0" fillId="0" borderId="0" xfId="0" applyNumberFormat="1"/>
    <xf numFmtId="10" fontId="19" fillId="8" borderId="1" xfId="1" applyNumberFormat="1" applyFont="1" applyFill="1" applyBorder="1" applyAlignment="1">
      <alignment horizontal="right"/>
    </xf>
    <xf numFmtId="10" fontId="19" fillId="2" borderId="1" xfId="1" applyNumberFormat="1" applyFont="1" applyFill="1" applyBorder="1" applyAlignment="1">
      <alignment horizontal="right"/>
    </xf>
    <xf numFmtId="10" fontId="0" fillId="2" borderId="2" xfId="0" applyNumberFormat="1" applyFill="1" applyBorder="1" applyAlignment="1">
      <alignment horizontal="right"/>
    </xf>
    <xf numFmtId="10" fontId="19" fillId="2" borderId="2" xfId="0" applyNumberFormat="1" applyFont="1" applyFill="1" applyBorder="1" applyAlignment="1">
      <alignment horizontal="right"/>
    </xf>
    <xf numFmtId="10" fontId="19" fillId="3" borderId="2" xfId="0" applyNumberFormat="1" applyFont="1" applyFill="1" applyBorder="1" applyAlignment="1">
      <alignment horizontal="right"/>
    </xf>
    <xf numFmtId="10" fontId="19" fillId="5" borderId="7" xfId="0" applyNumberFormat="1" applyFont="1" applyFill="1" applyBorder="1" applyAlignment="1">
      <alignment horizontal="right"/>
    </xf>
    <xf numFmtId="1" fontId="0" fillId="3" borderId="6" xfId="0" applyNumberFormat="1" applyFill="1" applyBorder="1" applyAlignment="1">
      <alignment horizontal="right" vertical="center"/>
    </xf>
    <xf numFmtId="1" fontId="0" fillId="2" borderId="1" xfId="0" applyNumberFormat="1" applyFont="1" applyFill="1" applyBorder="1" applyAlignment="1">
      <alignment horizontal="right" vertical="center"/>
    </xf>
    <xf numFmtId="1" fontId="0" fillId="8" borderId="1" xfId="0" applyNumberFormat="1" applyFont="1" applyFill="1" applyBorder="1" applyAlignment="1">
      <alignment horizontal="right" vertical="center"/>
    </xf>
    <xf numFmtId="1" fontId="0" fillId="3" borderId="6" xfId="2" applyNumberFormat="1" applyFont="1" applyFill="1" applyBorder="1" applyAlignment="1">
      <alignment horizontal="right"/>
    </xf>
    <xf numFmtId="1" fontId="20" fillId="2" borderId="1" xfId="4" applyNumberFormat="1" applyFont="1" applyFill="1" applyBorder="1" applyAlignment="1">
      <alignment horizontal="right"/>
    </xf>
    <xf numFmtId="1" fontId="0" fillId="3" borderId="6" xfId="0" applyNumberFormat="1" applyFill="1" applyBorder="1" applyAlignment="1">
      <alignment horizontal="right"/>
    </xf>
    <xf numFmtId="1" fontId="0" fillId="8" borderId="0" xfId="0" applyNumberFormat="1" applyFill="1" applyAlignment="1">
      <alignment horizontal="right"/>
    </xf>
    <xf numFmtId="1" fontId="0" fillId="2" borderId="0" xfId="0" applyNumberFormat="1" applyFill="1" applyAlignment="1">
      <alignment horizontal="right"/>
    </xf>
    <xf numFmtId="1" fontId="0" fillId="3" borderId="10" xfId="0" applyNumberFormat="1" applyFill="1" applyBorder="1" applyAlignment="1">
      <alignment horizontal="right"/>
    </xf>
    <xf numFmtId="1" fontId="0" fillId="8" borderId="1" xfId="0" applyNumberFormat="1" applyFont="1" applyFill="1" applyBorder="1" applyAlignment="1">
      <alignment horizontal="right"/>
    </xf>
    <xf numFmtId="1" fontId="4" fillId="8" borderId="1" xfId="0" applyNumberFormat="1" applyFont="1" applyFill="1" applyBorder="1" applyAlignment="1">
      <alignment horizontal="right"/>
    </xf>
    <xf numFmtId="1" fontId="4" fillId="2" borderId="1" xfId="0" applyNumberFormat="1" applyFont="1" applyFill="1" applyBorder="1" applyAlignment="1">
      <alignment horizontal="right"/>
    </xf>
    <xf numFmtId="1" fontId="4" fillId="3" borderId="6" xfId="0" applyNumberFormat="1" applyFont="1" applyFill="1" applyBorder="1" applyAlignment="1">
      <alignment horizontal="right"/>
    </xf>
    <xf numFmtId="1" fontId="0" fillId="8" borderId="2" xfId="2" applyNumberFormat="1" applyFont="1" applyFill="1" applyBorder="1" applyAlignment="1">
      <alignment horizontal="right"/>
    </xf>
    <xf numFmtId="1" fontId="0" fillId="2" borderId="2" xfId="2" applyNumberFormat="1" applyFont="1" applyFill="1" applyBorder="1" applyAlignment="1">
      <alignment horizontal="right"/>
    </xf>
    <xf numFmtId="1" fontId="0" fillId="3" borderId="2" xfId="2" applyNumberFormat="1" applyFont="1" applyFill="1" applyBorder="1" applyAlignment="1">
      <alignment horizontal="right"/>
    </xf>
    <xf numFmtId="1" fontId="0" fillId="3" borderId="7" xfId="2" applyNumberFormat="1" applyFont="1" applyFill="1" applyBorder="1" applyAlignment="1">
      <alignment horizontal="right"/>
    </xf>
    <xf numFmtId="1" fontId="0" fillId="2" borderId="2" xfId="0" applyNumberFormat="1" applyFill="1" applyBorder="1" applyAlignment="1">
      <alignment horizontal="right"/>
    </xf>
    <xf numFmtId="1" fontId="0" fillId="3" borderId="2" xfId="0" applyNumberFormat="1" applyFill="1" applyBorder="1" applyAlignment="1">
      <alignment horizontal="right"/>
    </xf>
    <xf numFmtId="1" fontId="4" fillId="8" borderId="2" xfId="0" applyNumberFormat="1" applyFont="1" applyFill="1" applyBorder="1" applyAlignment="1">
      <alignment horizontal="right"/>
    </xf>
    <xf numFmtId="1" fontId="0" fillId="8" borderId="2" xfId="0" applyNumberFormat="1" applyFill="1" applyBorder="1" applyAlignment="1">
      <alignment horizontal="right"/>
    </xf>
    <xf numFmtId="1" fontId="4" fillId="2" borderId="2" xfId="0" applyNumberFormat="1" applyFont="1" applyFill="1" applyBorder="1" applyAlignment="1">
      <alignment horizontal="right"/>
    </xf>
    <xf numFmtId="1" fontId="4" fillId="3" borderId="2" xfId="0" applyNumberFormat="1" applyFont="1" applyFill="1" applyBorder="1" applyAlignment="1">
      <alignment horizontal="right"/>
    </xf>
    <xf numFmtId="1" fontId="4" fillId="3" borderId="7" xfId="0" applyNumberFormat="1" applyFont="1" applyFill="1" applyBorder="1" applyAlignment="1">
      <alignment horizontal="right"/>
    </xf>
    <xf numFmtId="1" fontId="0" fillId="3" borderId="7" xfId="0" applyNumberFormat="1" applyFill="1" applyBorder="1" applyAlignment="1">
      <alignment horizontal="right"/>
    </xf>
    <xf numFmtId="1" fontId="0" fillId="8" borderId="2" xfId="0" applyNumberFormat="1" applyFill="1" applyBorder="1" applyAlignment="1">
      <alignment horizontal="right" vertical="center"/>
    </xf>
    <xf numFmtId="1" fontId="0" fillId="2" borderId="2" xfId="0" applyNumberFormat="1" applyFill="1" applyBorder="1" applyAlignment="1">
      <alignment horizontal="right" vertical="center"/>
    </xf>
    <xf numFmtId="1" fontId="0" fillId="3" borderId="2" xfId="0" applyNumberFormat="1" applyFill="1" applyBorder="1" applyAlignment="1">
      <alignment horizontal="right" vertical="center"/>
    </xf>
    <xf numFmtId="1" fontId="0" fillId="3" borderId="7" xfId="0" applyNumberFormat="1" applyFill="1" applyBorder="1" applyAlignment="1">
      <alignment horizontal="right" vertical="center"/>
    </xf>
    <xf numFmtId="10" fontId="0" fillId="3" borderId="6" xfId="1" applyNumberFormat="1" applyFont="1" applyFill="1" applyBorder="1" applyAlignment="1">
      <alignment horizontal="right"/>
    </xf>
    <xf numFmtId="10" fontId="20" fillId="2" borderId="1" xfId="4" applyNumberFormat="1" applyFont="1" applyFill="1" applyBorder="1" applyAlignment="1">
      <alignment horizontal="right"/>
    </xf>
    <xf numFmtId="10" fontId="0" fillId="3" borderId="6" xfId="0" applyNumberFormat="1" applyFill="1" applyBorder="1" applyAlignment="1">
      <alignment horizontal="right"/>
    </xf>
    <xf numFmtId="10" fontId="0" fillId="8" borderId="1" xfId="1" applyNumberFormat="1" applyFont="1" applyFill="1" applyBorder="1" applyAlignment="1">
      <alignment horizontal="right" vertical="center"/>
    </xf>
    <xf numFmtId="10" fontId="0" fillId="2" borderId="1" xfId="1" applyNumberFormat="1" applyFont="1" applyFill="1" applyBorder="1" applyAlignment="1">
      <alignment horizontal="right" vertical="center"/>
    </xf>
    <xf numFmtId="10" fontId="0" fillId="3" borderId="6" xfId="1" applyNumberFormat="1" applyFont="1" applyFill="1" applyBorder="1" applyAlignment="1">
      <alignment horizontal="right" vertical="center"/>
    </xf>
    <xf numFmtId="10" fontId="0" fillId="8" borderId="0" xfId="0" applyNumberFormat="1" applyFill="1" applyAlignment="1">
      <alignment horizontal="right"/>
    </xf>
    <xf numFmtId="10" fontId="0" fillId="3" borderId="10" xfId="0" applyNumberFormat="1" applyFill="1" applyBorder="1" applyAlignment="1">
      <alignment horizontal="right"/>
    </xf>
    <xf numFmtId="10" fontId="0" fillId="8" borderId="1" xfId="0" applyNumberFormat="1" applyFont="1" applyFill="1" applyBorder="1" applyAlignment="1">
      <alignment horizontal="right"/>
    </xf>
    <xf numFmtId="10" fontId="0" fillId="8" borderId="2" xfId="1" applyNumberFormat="1" applyFont="1" applyFill="1" applyBorder="1" applyAlignment="1">
      <alignment horizontal="right"/>
    </xf>
    <xf numFmtId="10" fontId="0" fillId="2" borderId="2" xfId="1" applyNumberFormat="1" applyFont="1" applyFill="1" applyBorder="1" applyAlignment="1">
      <alignment horizontal="right"/>
    </xf>
    <xf numFmtId="10" fontId="0" fillId="3" borderId="7" xfId="1" applyNumberFormat="1" applyFont="1" applyFill="1" applyBorder="1" applyAlignment="1">
      <alignment horizontal="right"/>
    </xf>
    <xf numFmtId="10" fontId="0" fillId="8" borderId="2" xfId="0" applyNumberFormat="1" applyFill="1" applyBorder="1" applyAlignment="1">
      <alignment horizontal="right"/>
    </xf>
    <xf numFmtId="10" fontId="0" fillId="3" borderId="7" xfId="0" applyNumberFormat="1" applyFill="1" applyBorder="1" applyAlignment="1">
      <alignment horizontal="right"/>
    </xf>
    <xf numFmtId="10" fontId="0" fillId="8" borderId="2" xfId="1" applyNumberFormat="1" applyFont="1" applyFill="1" applyBorder="1" applyAlignment="1">
      <alignment horizontal="right" vertical="center"/>
    </xf>
    <xf numFmtId="10" fontId="0" fillId="2" borderId="2" xfId="1" applyNumberFormat="1" applyFont="1" applyFill="1" applyBorder="1" applyAlignment="1">
      <alignment horizontal="right" vertical="center"/>
    </xf>
    <xf numFmtId="10" fontId="0" fillId="3" borderId="7" xfId="1" applyNumberFormat="1" applyFont="1" applyFill="1" applyBorder="1" applyAlignment="1">
      <alignment horizontal="right" vertical="center"/>
    </xf>
    <xf numFmtId="11" fontId="0" fillId="3" borderId="6" xfId="1" applyNumberFormat="1" applyFont="1" applyFill="1" applyBorder="1" applyAlignment="1">
      <alignment horizontal="right"/>
    </xf>
    <xf numFmtId="11" fontId="19" fillId="2" borderId="1" xfId="0" applyNumberFormat="1" applyFont="1" applyFill="1" applyBorder="1" applyAlignment="1">
      <alignment horizontal="right"/>
    </xf>
    <xf numFmtId="11" fontId="20" fillId="2" borderId="1" xfId="4" applyNumberFormat="1" applyFont="1" applyFill="1" applyBorder="1" applyAlignment="1">
      <alignment horizontal="right"/>
    </xf>
    <xf numFmtId="11" fontId="4" fillId="8" borderId="1" xfId="0" applyNumberFormat="1" applyFont="1" applyFill="1" applyBorder="1" applyAlignment="1">
      <alignment horizontal="right"/>
    </xf>
    <xf numFmtId="11" fontId="4" fillId="2" borderId="1" xfId="0" applyNumberFormat="1" applyFont="1" applyFill="1" applyBorder="1" applyAlignment="1">
      <alignment horizontal="right"/>
    </xf>
    <xf numFmtId="11" fontId="4" fillId="3" borderId="6" xfId="0" applyNumberFormat="1" applyFont="1" applyFill="1" applyBorder="1" applyAlignment="1">
      <alignment horizontal="right"/>
    </xf>
    <xf numFmtId="11" fontId="0" fillId="8" borderId="1" xfId="1" applyNumberFormat="1" applyFont="1" applyFill="1" applyBorder="1" applyAlignment="1">
      <alignment horizontal="right" vertical="center"/>
    </xf>
    <xf numFmtId="11" fontId="0" fillId="2" borderId="1" xfId="1" applyNumberFormat="1" applyFont="1" applyFill="1" applyBorder="1" applyAlignment="1">
      <alignment horizontal="right" vertical="center"/>
    </xf>
    <xf numFmtId="11" fontId="0" fillId="3" borderId="6" xfId="1" applyNumberFormat="1" applyFont="1" applyFill="1" applyBorder="1" applyAlignment="1">
      <alignment horizontal="right" vertical="center"/>
    </xf>
    <xf numFmtId="11" fontId="0" fillId="8" borderId="0" xfId="0" applyNumberFormat="1" applyFill="1" applyAlignment="1">
      <alignment horizontal="right"/>
    </xf>
    <xf numFmtId="11" fontId="0" fillId="2" borderId="0" xfId="0" applyNumberFormat="1" applyFill="1" applyAlignment="1">
      <alignment horizontal="right"/>
    </xf>
    <xf numFmtId="11" fontId="0" fillId="3" borderId="6" xfId="0" applyNumberFormat="1" applyFill="1" applyBorder="1" applyAlignment="1">
      <alignment horizontal="right"/>
    </xf>
    <xf numFmtId="11" fontId="0" fillId="3" borderId="10" xfId="0" applyNumberFormat="1" applyFill="1" applyBorder="1" applyAlignment="1">
      <alignment horizontal="right"/>
    </xf>
    <xf numFmtId="11" fontId="0" fillId="5" borderId="6" xfId="0" applyNumberFormat="1" applyFill="1" applyBorder="1" applyAlignment="1">
      <alignment horizontal="right"/>
    </xf>
    <xf numFmtId="11" fontId="0" fillId="2" borderId="1" xfId="0" applyNumberFormat="1" applyFont="1" applyFill="1" applyBorder="1" applyAlignment="1">
      <alignment horizontal="right"/>
    </xf>
    <xf numFmtId="11" fontId="0" fillId="8" borderId="1" xfId="0" applyNumberFormat="1" applyFont="1" applyFill="1" applyBorder="1" applyAlignment="1">
      <alignment horizontal="right"/>
    </xf>
    <xf numFmtId="1" fontId="0" fillId="10" borderId="1" xfId="2" applyNumberFormat="1" applyFont="1" applyFill="1" applyBorder="1" applyAlignment="1">
      <alignment horizontal="right"/>
    </xf>
    <xf numFmtId="1" fontId="0" fillId="9" borderId="1" xfId="2" applyNumberFormat="1" applyFont="1" applyFill="1" applyBorder="1" applyAlignment="1">
      <alignment horizontal="right"/>
    </xf>
    <xf numFmtId="0" fontId="0" fillId="0" borderId="0" xfId="0" applyFont="1"/>
    <xf numFmtId="0" fontId="0" fillId="0" borderId="1" xfId="0" applyFont="1" applyBorder="1"/>
    <xf numFmtId="0" fontId="0" fillId="10" borderId="1" xfId="0" applyFont="1" applyFill="1" applyBorder="1"/>
    <xf numFmtId="1" fontId="0" fillId="10" borderId="1" xfId="0" applyNumberFormat="1" applyFont="1" applyFill="1" applyBorder="1" applyAlignment="1">
      <alignment horizontal="right"/>
    </xf>
    <xf numFmtId="10" fontId="0" fillId="10" borderId="1" xfId="0" applyNumberFormat="1" applyFont="1" applyFill="1" applyBorder="1" applyAlignment="1">
      <alignment horizontal="right"/>
    </xf>
    <xf numFmtId="1" fontId="0" fillId="9" borderId="1" xfId="0" applyNumberFormat="1" applyFont="1" applyFill="1" applyBorder="1" applyAlignment="1">
      <alignment horizontal="right"/>
    </xf>
    <xf numFmtId="10" fontId="0" fillId="9" borderId="1" xfId="0" applyNumberFormat="1" applyFont="1" applyFill="1" applyBorder="1" applyAlignment="1">
      <alignment horizontal="right"/>
    </xf>
    <xf numFmtId="1" fontId="0" fillId="5" borderId="1" xfId="0" applyNumberFormat="1" applyFont="1" applyFill="1" applyBorder="1" applyAlignment="1">
      <alignment horizontal="right"/>
    </xf>
    <xf numFmtId="10" fontId="0" fillId="5" borderId="1" xfId="0" applyNumberFormat="1" applyFont="1" applyFill="1" applyBorder="1" applyAlignment="1">
      <alignment horizontal="right"/>
    </xf>
    <xf numFmtId="1" fontId="0" fillId="9" borderId="1" xfId="0" applyNumberFormat="1" applyFont="1" applyFill="1" applyBorder="1" applyAlignment="1">
      <alignment horizontal="right" vertical="center"/>
    </xf>
    <xf numFmtId="10" fontId="0" fillId="9" borderId="1" xfId="0" applyNumberFormat="1" applyFont="1" applyFill="1" applyBorder="1" applyAlignment="1">
      <alignment horizontal="right" vertical="center"/>
    </xf>
    <xf numFmtId="10" fontId="0" fillId="8" borderId="1" xfId="0" applyNumberFormat="1" applyFont="1" applyFill="1" applyBorder="1" applyAlignment="1">
      <alignment horizontal="right" vertical="center"/>
    </xf>
    <xf numFmtId="10" fontId="0" fillId="2" borderId="1" xfId="0" applyNumberFormat="1" applyFont="1" applyFill="1" applyBorder="1" applyAlignment="1">
      <alignment horizontal="right" vertical="center"/>
    </xf>
    <xf numFmtId="10" fontId="0" fillId="3" borderId="1"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0" fontId="0" fillId="5" borderId="1" xfId="0" applyNumberFormat="1" applyFont="1" applyFill="1" applyBorder="1" applyAlignment="1">
      <alignment horizontal="right" vertical="center"/>
    </xf>
    <xf numFmtId="0" fontId="4" fillId="10" borderId="1" xfId="4" applyFont="1" applyFill="1" applyBorder="1"/>
    <xf numFmtId="1" fontId="4" fillId="10" borderId="1" xfId="4" applyNumberFormat="1" applyFont="1" applyFill="1" applyBorder="1" applyAlignment="1">
      <alignment horizontal="right"/>
    </xf>
    <xf numFmtId="10" fontId="4" fillId="10" borderId="1" xfId="4" applyNumberFormat="1" applyFont="1" applyFill="1" applyBorder="1" applyAlignment="1">
      <alignment horizontal="right"/>
    </xf>
    <xf numFmtId="0" fontId="4" fillId="9" borderId="1" xfId="4" applyFont="1" applyFill="1" applyBorder="1"/>
    <xf numFmtId="0" fontId="12" fillId="9" borderId="1" xfId="4" applyFont="1" applyFill="1" applyBorder="1"/>
    <xf numFmtId="0" fontId="15" fillId="9" borderId="1" xfId="4" applyFont="1" applyFill="1" applyBorder="1"/>
    <xf numFmtId="1" fontId="4" fillId="9" borderId="1" xfId="4" applyNumberFormat="1" applyFont="1" applyFill="1" applyBorder="1" applyAlignment="1">
      <alignment horizontal="right"/>
    </xf>
    <xf numFmtId="10" fontId="4" fillId="9" borderId="1" xfId="4" applyNumberFormat="1" applyFont="1" applyFill="1" applyBorder="1" applyAlignment="1">
      <alignment horizontal="right"/>
    </xf>
    <xf numFmtId="0" fontId="4" fillId="8" borderId="1" xfId="4" applyFont="1" applyFill="1" applyBorder="1"/>
    <xf numFmtId="0" fontId="12" fillId="8" borderId="1" xfId="4" applyFont="1" applyFill="1" applyBorder="1"/>
    <xf numFmtId="0" fontId="15" fillId="8" borderId="1" xfId="4" applyFont="1" applyFill="1" applyBorder="1"/>
    <xf numFmtId="1" fontId="4" fillId="8" borderId="1" xfId="4" applyNumberFormat="1" applyFont="1" applyFill="1" applyBorder="1" applyAlignment="1">
      <alignment horizontal="right"/>
    </xf>
    <xf numFmtId="10" fontId="4" fillId="8" borderId="1" xfId="4" applyNumberFormat="1" applyFont="1" applyFill="1" applyBorder="1" applyAlignment="1">
      <alignment horizontal="right"/>
    </xf>
    <xf numFmtId="0" fontId="4" fillId="2" borderId="1" xfId="4" applyFont="1" applyFill="1" applyBorder="1"/>
    <xf numFmtId="0" fontId="12" fillId="2" borderId="1" xfId="4" applyFont="1" applyFill="1" applyBorder="1"/>
    <xf numFmtId="0" fontId="15" fillId="2" borderId="1" xfId="4" applyFont="1" applyFill="1" applyBorder="1"/>
    <xf numFmtId="1" fontId="4" fillId="2" borderId="1" xfId="4" applyNumberFormat="1" applyFont="1" applyFill="1" applyBorder="1" applyAlignment="1">
      <alignment horizontal="right"/>
    </xf>
    <xf numFmtId="10" fontId="4" fillId="2" borderId="1" xfId="4" applyNumberFormat="1" applyFont="1" applyFill="1" applyBorder="1" applyAlignment="1">
      <alignment horizontal="right"/>
    </xf>
    <xf numFmtId="0" fontId="31" fillId="9" borderId="1" xfId="4" applyFont="1" applyFill="1" applyBorder="1"/>
    <xf numFmtId="1" fontId="12" fillId="9" borderId="1" xfId="4" applyNumberFormat="1" applyFont="1" applyFill="1" applyBorder="1" applyAlignment="1">
      <alignment horizontal="right"/>
    </xf>
    <xf numFmtId="10" fontId="12" fillId="9" borderId="1" xfId="4" applyNumberFormat="1" applyFont="1" applyFill="1" applyBorder="1" applyAlignment="1">
      <alignment horizontal="right"/>
    </xf>
    <xf numFmtId="0" fontId="4" fillId="3" borderId="1" xfId="4" applyFont="1" applyFill="1" applyBorder="1"/>
    <xf numFmtId="0" fontId="12" fillId="3" borderId="1" xfId="4" applyFont="1" applyFill="1" applyBorder="1"/>
    <xf numFmtId="0" fontId="15" fillId="3" borderId="1" xfId="4" applyFont="1" applyFill="1" applyBorder="1"/>
    <xf numFmtId="1" fontId="4" fillId="3" borderId="1" xfId="4" applyNumberFormat="1" applyFont="1" applyFill="1" applyBorder="1" applyAlignment="1">
      <alignment horizontal="right"/>
    </xf>
    <xf numFmtId="10" fontId="4" fillId="3" borderId="1" xfId="4" applyNumberFormat="1" applyFont="1" applyFill="1" applyBorder="1" applyAlignment="1">
      <alignment horizontal="right"/>
    </xf>
    <xf numFmtId="0" fontId="15" fillId="5" borderId="1" xfId="4" applyFont="1" applyFill="1" applyBorder="1"/>
    <xf numFmtId="1" fontId="12" fillId="5" borderId="1" xfId="4" applyNumberFormat="1" applyFont="1" applyFill="1" applyBorder="1" applyAlignment="1">
      <alignment horizontal="right"/>
    </xf>
    <xf numFmtId="1" fontId="4" fillId="5" borderId="1" xfId="4" applyNumberFormat="1" applyFont="1" applyFill="1" applyBorder="1" applyAlignment="1">
      <alignment horizontal="right"/>
    </xf>
    <xf numFmtId="10" fontId="12" fillId="5" borderId="1" xfId="4" applyNumberFormat="1" applyFont="1" applyFill="1" applyBorder="1" applyAlignment="1">
      <alignment horizontal="right"/>
    </xf>
    <xf numFmtId="1" fontId="0" fillId="11" borderId="1" xfId="0" applyNumberFormat="1" applyFont="1" applyFill="1" applyBorder="1" applyAlignment="1">
      <alignment horizontal="right"/>
    </xf>
    <xf numFmtId="10" fontId="0" fillId="11" borderId="1" xfId="0" applyNumberFormat="1" applyFont="1" applyFill="1" applyBorder="1" applyAlignment="1">
      <alignment horizontal="right"/>
    </xf>
    <xf numFmtId="10" fontId="0" fillId="10" borderId="2" xfId="1" applyNumberFormat="1" applyFont="1" applyFill="1" applyBorder="1" applyAlignment="1">
      <alignment horizontal="right"/>
    </xf>
    <xf numFmtId="10" fontId="0" fillId="9" borderId="2" xfId="1" applyNumberFormat="1" applyFont="1" applyFill="1" applyBorder="1" applyAlignment="1">
      <alignment horizontal="right"/>
    </xf>
    <xf numFmtId="1" fontId="4" fillId="9" borderId="1" xfId="0" applyNumberFormat="1" applyFont="1" applyFill="1" applyBorder="1" applyAlignment="1">
      <alignment horizontal="right"/>
    </xf>
    <xf numFmtId="10" fontId="4" fillId="9" borderId="1" xfId="1" applyNumberFormat="1" applyFont="1" applyFill="1" applyBorder="1" applyAlignment="1">
      <alignment horizontal="right"/>
    </xf>
    <xf numFmtId="10" fontId="4" fillId="2" borderId="1" xfId="1" applyNumberFormat="1" applyFont="1" applyFill="1" applyBorder="1" applyAlignment="1">
      <alignment horizontal="right"/>
    </xf>
    <xf numFmtId="10" fontId="4" fillId="3" borderId="1" xfId="1" applyNumberFormat="1" applyFont="1" applyFill="1" applyBorder="1" applyAlignment="1">
      <alignment horizontal="right"/>
    </xf>
    <xf numFmtId="11" fontId="0" fillId="10" borderId="1" xfId="1" applyNumberFormat="1" applyFont="1" applyFill="1" applyBorder="1" applyAlignment="1">
      <alignment horizontal="right"/>
    </xf>
    <xf numFmtId="11" fontId="0" fillId="9" borderId="1" xfId="1" applyNumberFormat="1" applyFont="1" applyFill="1" applyBorder="1" applyAlignment="1">
      <alignment horizontal="right"/>
    </xf>
    <xf numFmtId="11" fontId="0" fillId="10" borderId="1" xfId="0" applyNumberFormat="1" applyFont="1" applyFill="1" applyBorder="1" applyAlignment="1">
      <alignment horizontal="right"/>
    </xf>
    <xf numFmtId="11" fontId="0" fillId="9" borderId="1" xfId="0" applyNumberFormat="1" applyFont="1" applyFill="1" applyBorder="1" applyAlignment="1">
      <alignment horizontal="right"/>
    </xf>
    <xf numFmtId="11" fontId="0" fillId="9" borderId="1" xfId="0" applyNumberFormat="1" applyFont="1" applyFill="1" applyBorder="1" applyAlignment="1">
      <alignment horizontal="right" vertical="center"/>
    </xf>
    <xf numFmtId="11" fontId="0" fillId="8" borderId="1" xfId="0" applyNumberFormat="1" applyFont="1" applyFill="1" applyBorder="1" applyAlignment="1">
      <alignment horizontal="right" vertical="center"/>
    </xf>
    <xf numFmtId="11" fontId="0" fillId="2" borderId="1" xfId="0" applyNumberFormat="1" applyFont="1" applyFill="1" applyBorder="1" applyAlignment="1">
      <alignment horizontal="right" vertical="center"/>
    </xf>
    <xf numFmtId="11" fontId="0" fillId="3" borderId="1" xfId="0" applyNumberFormat="1" applyFont="1" applyFill="1" applyBorder="1" applyAlignment="1">
      <alignment horizontal="right" vertical="center"/>
    </xf>
    <xf numFmtId="11" fontId="0" fillId="5" borderId="1" xfId="0" applyNumberFormat="1" applyFont="1" applyFill="1" applyBorder="1" applyAlignment="1">
      <alignment horizontal="right" vertical="center"/>
    </xf>
    <xf numFmtId="11" fontId="4" fillId="10" borderId="1" xfId="4" applyNumberFormat="1" applyFont="1" applyFill="1" applyBorder="1" applyAlignment="1">
      <alignment horizontal="right"/>
    </xf>
    <xf numFmtId="11" fontId="4" fillId="9" borderId="1" xfId="4" applyNumberFormat="1" applyFont="1" applyFill="1" applyBorder="1" applyAlignment="1">
      <alignment horizontal="right"/>
    </xf>
    <xf numFmtId="11" fontId="4" fillId="8" borderId="1" xfId="4" applyNumberFormat="1" applyFont="1" applyFill="1" applyBorder="1" applyAlignment="1">
      <alignment horizontal="right"/>
    </xf>
    <xf numFmtId="11" fontId="4" fillId="2" borderId="1" xfId="4" applyNumberFormat="1" applyFont="1" applyFill="1" applyBorder="1" applyAlignment="1">
      <alignment horizontal="right"/>
    </xf>
    <xf numFmtId="11" fontId="12" fillId="9" borderId="1" xfId="4" applyNumberFormat="1" applyFont="1" applyFill="1" applyBorder="1" applyAlignment="1">
      <alignment horizontal="right"/>
    </xf>
    <xf numFmtId="11" fontId="4" fillId="3" borderId="1" xfId="4" applyNumberFormat="1" applyFont="1" applyFill="1" applyBorder="1" applyAlignment="1">
      <alignment horizontal="right"/>
    </xf>
    <xf numFmtId="11" fontId="4" fillId="5" borderId="1" xfId="4" applyNumberFormat="1" applyFont="1" applyFill="1" applyBorder="1" applyAlignment="1">
      <alignment horizontal="right"/>
    </xf>
    <xf numFmtId="11" fontId="4" fillId="9" borderId="1" xfId="0" applyNumberFormat="1" applyFont="1" applyFill="1" applyBorder="1" applyAlignment="1">
      <alignment horizontal="right"/>
    </xf>
    <xf numFmtId="11" fontId="0" fillId="11" borderId="1" xfId="0" applyNumberFormat="1" applyFont="1" applyFill="1" applyBorder="1" applyAlignment="1">
      <alignment horizontal="right"/>
    </xf>
    <xf numFmtId="11" fontId="0" fillId="5" borderId="1" xfId="0" applyNumberFormat="1" applyFont="1" applyFill="1" applyBorder="1" applyAlignment="1">
      <alignment horizontal="right"/>
    </xf>
    <xf numFmtId="0" fontId="0" fillId="8" borderId="4" xfId="0" applyFont="1" applyFill="1" applyBorder="1"/>
    <xf numFmtId="1" fontId="3" fillId="2" borderId="1" xfId="0" applyNumberFormat="1" applyFont="1" applyFill="1" applyBorder="1" applyAlignment="1">
      <alignment horizontal="right"/>
    </xf>
    <xf numFmtId="1" fontId="0" fillId="8" borderId="6" xfId="0" applyNumberFormat="1" applyFill="1" applyBorder="1" applyAlignment="1">
      <alignment horizontal="right"/>
    </xf>
    <xf numFmtId="1" fontId="2" fillId="2" borderId="1" xfId="0" applyNumberFormat="1" applyFont="1" applyFill="1" applyBorder="1" applyAlignment="1">
      <alignment horizontal="right"/>
    </xf>
    <xf numFmtId="1" fontId="3" fillId="2" borderId="6" xfId="0" applyNumberFormat="1" applyFont="1" applyFill="1" applyBorder="1" applyAlignment="1">
      <alignment horizontal="right"/>
    </xf>
    <xf numFmtId="1" fontId="3" fillId="3" borderId="1" xfId="0" applyNumberFormat="1" applyFont="1" applyFill="1" applyBorder="1" applyAlignment="1">
      <alignment horizontal="right"/>
    </xf>
    <xf numFmtId="1" fontId="2" fillId="2" borderId="6" xfId="0" applyNumberFormat="1" applyFont="1" applyFill="1" applyBorder="1" applyAlignment="1">
      <alignment horizontal="right"/>
    </xf>
    <xf numFmtId="1" fontId="3" fillId="3" borderId="6" xfId="0" applyNumberFormat="1" applyFont="1" applyFill="1" applyBorder="1" applyAlignment="1">
      <alignment horizontal="right"/>
    </xf>
    <xf numFmtId="1" fontId="2" fillId="3" borderId="1" xfId="0" applyNumberFormat="1" applyFont="1" applyFill="1" applyBorder="1" applyAlignment="1">
      <alignment horizontal="right"/>
    </xf>
    <xf numFmtId="1" fontId="2" fillId="3" borderId="6" xfId="0" applyNumberFormat="1" applyFont="1" applyFill="1" applyBorder="1" applyAlignment="1">
      <alignment horizontal="right"/>
    </xf>
    <xf numFmtId="1" fontId="19" fillId="8" borderId="1" xfId="0" applyNumberFormat="1" applyFont="1" applyFill="1" applyBorder="1" applyAlignment="1">
      <alignment horizontal="right"/>
    </xf>
    <xf numFmtId="1" fontId="19" fillId="2" borderId="1" xfId="0" applyNumberFormat="1" applyFont="1" applyFill="1" applyBorder="1" applyAlignment="1">
      <alignment horizontal="right"/>
    </xf>
    <xf numFmtId="1" fontId="19" fillId="3" borderId="1" xfId="0" applyNumberFormat="1" applyFont="1" applyFill="1" applyBorder="1" applyAlignment="1">
      <alignment horizontal="right"/>
    </xf>
    <xf numFmtId="167" fontId="0" fillId="3" borderId="6" xfId="2" applyNumberFormat="1" applyFont="1" applyFill="1" applyBorder="1" applyAlignment="1">
      <alignment horizontal="right"/>
    </xf>
    <xf numFmtId="0" fontId="3" fillId="2" borderId="1" xfId="0" applyFont="1" applyFill="1" applyBorder="1" applyAlignment="1">
      <alignment horizontal="right"/>
    </xf>
    <xf numFmtId="0" fontId="0" fillId="8" borderId="6" xfId="0" applyFill="1" applyBorder="1" applyAlignment="1">
      <alignment horizontal="right"/>
    </xf>
    <xf numFmtId="0" fontId="2" fillId="2" borderId="1" xfId="0" applyFont="1" applyFill="1" applyBorder="1" applyAlignment="1">
      <alignment horizontal="right"/>
    </xf>
    <xf numFmtId="0" fontId="3" fillId="2" borderId="6" xfId="0" applyFont="1" applyFill="1" applyBorder="1" applyAlignment="1">
      <alignment horizontal="right"/>
    </xf>
    <xf numFmtId="0" fontId="3" fillId="3" borderId="1" xfId="0" applyFont="1" applyFill="1" applyBorder="1" applyAlignment="1">
      <alignment horizontal="right"/>
    </xf>
    <xf numFmtId="0" fontId="2" fillId="2" borderId="6" xfId="0" applyFont="1" applyFill="1" applyBorder="1" applyAlignment="1">
      <alignment horizontal="right"/>
    </xf>
    <xf numFmtId="0" fontId="3" fillId="3" borderId="6" xfId="0" applyFont="1" applyFill="1" applyBorder="1" applyAlignment="1">
      <alignment horizontal="right"/>
    </xf>
    <xf numFmtId="0" fontId="2" fillId="3" borderId="1" xfId="0" applyFont="1" applyFill="1" applyBorder="1" applyAlignment="1">
      <alignment horizontal="right"/>
    </xf>
    <xf numFmtId="0" fontId="2" fillId="3" borderId="6" xfId="0" applyFont="1" applyFill="1" applyBorder="1" applyAlignment="1">
      <alignment horizontal="right"/>
    </xf>
    <xf numFmtId="0" fontId="3" fillId="5" borderId="6" xfId="0" applyFont="1" applyFill="1" applyBorder="1" applyAlignment="1">
      <alignment horizontal="right"/>
    </xf>
    <xf numFmtId="0" fontId="0" fillId="3" borderId="6" xfId="0" applyFill="1" applyBorder="1" applyAlignment="1">
      <alignment horizontal="right"/>
    </xf>
    <xf numFmtId="0" fontId="0" fillId="8" borderId="0" xfId="0" applyFill="1" applyAlignment="1">
      <alignment horizontal="right"/>
    </xf>
    <xf numFmtId="0" fontId="0" fillId="2" borderId="0" xfId="0" applyFill="1" applyAlignment="1">
      <alignment horizontal="right"/>
    </xf>
    <xf numFmtId="10" fontId="3" fillId="2" borderId="1" xfId="0" applyNumberFormat="1" applyFont="1" applyFill="1" applyBorder="1" applyAlignment="1">
      <alignment horizontal="right"/>
    </xf>
    <xf numFmtId="10" fontId="0" fillId="8" borderId="6" xfId="0" applyNumberFormat="1" applyFill="1" applyBorder="1" applyAlignment="1">
      <alignment horizontal="right"/>
    </xf>
    <xf numFmtId="10" fontId="2" fillId="2" borderId="1" xfId="0" applyNumberFormat="1" applyFont="1" applyFill="1" applyBorder="1" applyAlignment="1">
      <alignment horizontal="right"/>
    </xf>
    <xf numFmtId="10" fontId="3" fillId="2" borderId="6" xfId="0" applyNumberFormat="1" applyFont="1" applyFill="1" applyBorder="1" applyAlignment="1">
      <alignment horizontal="right"/>
    </xf>
    <xf numFmtId="10" fontId="3" fillId="3" borderId="1" xfId="0" applyNumberFormat="1" applyFont="1" applyFill="1" applyBorder="1" applyAlignment="1">
      <alignment horizontal="right"/>
    </xf>
    <xf numFmtId="10" fontId="2" fillId="2" borderId="6" xfId="0" applyNumberFormat="1" applyFont="1" applyFill="1" applyBorder="1" applyAlignment="1">
      <alignment horizontal="right"/>
    </xf>
    <xf numFmtId="10" fontId="3" fillId="3" borderId="6" xfId="0" applyNumberFormat="1" applyFont="1" applyFill="1" applyBorder="1" applyAlignment="1">
      <alignment horizontal="right"/>
    </xf>
    <xf numFmtId="10" fontId="2" fillId="3" borderId="1" xfId="0" applyNumberFormat="1" applyFont="1" applyFill="1" applyBorder="1" applyAlignment="1">
      <alignment horizontal="right"/>
    </xf>
    <xf numFmtId="10" fontId="2" fillId="3" borderId="6" xfId="0" applyNumberFormat="1" applyFont="1" applyFill="1" applyBorder="1" applyAlignment="1">
      <alignment horizontal="right"/>
    </xf>
    <xf numFmtId="10" fontId="3" fillId="2" borderId="1" xfId="1" applyNumberFormat="1" applyFont="1" applyFill="1" applyBorder="1" applyAlignment="1">
      <alignment horizontal="right"/>
    </xf>
    <xf numFmtId="10" fontId="0" fillId="8" borderId="6" xfId="1" applyNumberFormat="1" applyFont="1" applyFill="1" applyBorder="1" applyAlignment="1">
      <alignment horizontal="right"/>
    </xf>
    <xf numFmtId="10" fontId="2" fillId="2" borderId="1" xfId="1" applyNumberFormat="1" applyFont="1" applyFill="1" applyBorder="1" applyAlignment="1">
      <alignment horizontal="right"/>
    </xf>
    <xf numFmtId="10" fontId="3" fillId="2" borderId="6" xfId="1" applyNumberFormat="1" applyFont="1" applyFill="1" applyBorder="1" applyAlignment="1">
      <alignment horizontal="right"/>
    </xf>
    <xf numFmtId="10" fontId="3" fillId="3" borderId="1" xfId="1" applyNumberFormat="1" applyFont="1" applyFill="1" applyBorder="1" applyAlignment="1">
      <alignment horizontal="right"/>
    </xf>
    <xf numFmtId="10" fontId="2" fillId="2" borderId="6" xfId="1" applyNumberFormat="1" applyFont="1" applyFill="1" applyBorder="1" applyAlignment="1">
      <alignment horizontal="right"/>
    </xf>
    <xf numFmtId="10" fontId="3" fillId="3" borderId="6" xfId="1" applyNumberFormat="1" applyFont="1" applyFill="1" applyBorder="1" applyAlignment="1">
      <alignment horizontal="right"/>
    </xf>
    <xf numFmtId="10" fontId="2" fillId="3" borderId="1" xfId="1" applyNumberFormat="1" applyFont="1" applyFill="1" applyBorder="1" applyAlignment="1">
      <alignment horizontal="right"/>
    </xf>
    <xf numFmtId="10" fontId="2" fillId="3" borderId="6" xfId="1" applyNumberFormat="1" applyFont="1" applyFill="1" applyBorder="1" applyAlignment="1">
      <alignment horizontal="right"/>
    </xf>
    <xf numFmtId="10" fontId="3" fillId="5" borderId="6" xfId="1" applyNumberFormat="1" applyFont="1" applyFill="1" applyBorder="1" applyAlignment="1">
      <alignment horizontal="right"/>
    </xf>
    <xf numFmtId="10" fontId="19" fillId="5" borderId="6" xfId="1" applyNumberFormat="1" applyFont="1" applyFill="1" applyBorder="1" applyAlignment="1">
      <alignment horizontal="right"/>
    </xf>
    <xf numFmtId="10" fontId="1" fillId="2" borderId="1" xfId="1" applyNumberFormat="1" applyFill="1" applyBorder="1" applyAlignment="1">
      <alignment horizontal="right"/>
    </xf>
    <xf numFmtId="10" fontId="1" fillId="3" borderId="1" xfId="1" applyNumberFormat="1" applyFill="1" applyBorder="1" applyAlignment="1">
      <alignment horizontal="right"/>
    </xf>
    <xf numFmtId="10" fontId="1" fillId="5" borderId="1" xfId="1" applyNumberFormat="1" applyFill="1" applyBorder="1" applyAlignment="1">
      <alignment horizontal="right"/>
    </xf>
    <xf numFmtId="10" fontId="0" fillId="8" borderId="0" xfId="1" applyNumberFormat="1" applyFont="1" applyFill="1" applyAlignment="1">
      <alignment horizontal="right"/>
    </xf>
    <xf numFmtId="10" fontId="0" fillId="2" borderId="0" xfId="1" applyNumberFormat="1" applyFont="1" applyFill="1" applyAlignment="1">
      <alignment horizontal="right"/>
    </xf>
    <xf numFmtId="0" fontId="0" fillId="8" borderId="9" xfId="0" applyFont="1" applyFill="1" applyBorder="1"/>
    <xf numFmtId="11" fontId="3" fillId="2" borderId="1" xfId="0" applyNumberFormat="1" applyFont="1" applyFill="1" applyBorder="1" applyAlignment="1">
      <alignment horizontal="right"/>
    </xf>
    <xf numFmtId="11" fontId="0" fillId="8" borderId="6" xfId="0" applyNumberFormat="1" applyFill="1" applyBorder="1" applyAlignment="1">
      <alignment horizontal="right"/>
    </xf>
    <xf numFmtId="11" fontId="2" fillId="2" borderId="1" xfId="0" applyNumberFormat="1" applyFont="1" applyFill="1" applyBorder="1" applyAlignment="1">
      <alignment horizontal="right"/>
    </xf>
    <xf numFmtId="11" fontId="3" fillId="2" borderId="6" xfId="0" applyNumberFormat="1" applyFont="1" applyFill="1" applyBorder="1" applyAlignment="1">
      <alignment horizontal="right"/>
    </xf>
    <xf numFmtId="11" fontId="3" fillId="3" borderId="1" xfId="0" applyNumberFormat="1" applyFont="1" applyFill="1" applyBorder="1" applyAlignment="1">
      <alignment horizontal="right"/>
    </xf>
    <xf numFmtId="11" fontId="2" fillId="2" borderId="6" xfId="0" applyNumberFormat="1" applyFont="1" applyFill="1" applyBorder="1" applyAlignment="1">
      <alignment horizontal="right"/>
    </xf>
    <xf numFmtId="11" fontId="3" fillId="3" borderId="6" xfId="0" applyNumberFormat="1" applyFont="1" applyFill="1" applyBorder="1" applyAlignment="1">
      <alignment horizontal="right"/>
    </xf>
    <xf numFmtId="11" fontId="2" fillId="3" borderId="1" xfId="0" applyNumberFormat="1" applyFont="1" applyFill="1" applyBorder="1" applyAlignment="1">
      <alignment horizontal="right"/>
    </xf>
    <xf numFmtId="11" fontId="2" fillId="3" borderId="6" xfId="0" applyNumberFormat="1" applyFont="1" applyFill="1" applyBorder="1" applyAlignment="1">
      <alignment horizontal="right"/>
    </xf>
    <xf numFmtId="11" fontId="19" fillId="3" borderId="6" xfId="0" applyNumberFormat="1" applyFont="1" applyFill="1" applyBorder="1" applyAlignment="1">
      <alignment horizontal="right"/>
    </xf>
    <xf numFmtId="11" fontId="4" fillId="3" borderId="1" xfId="1" applyNumberFormat="1" applyFont="1" applyFill="1" applyBorder="1" applyAlignment="1">
      <alignment horizontal="right"/>
    </xf>
    <xf numFmtId="10" fontId="0" fillId="8" borderId="1" xfId="0" applyNumberFormat="1" applyFill="1" applyBorder="1"/>
    <xf numFmtId="10" fontId="0" fillId="5" borderId="1" xfId="0" applyNumberFormat="1" applyFill="1" applyBorder="1"/>
    <xf numFmtId="11" fontId="0" fillId="2" borderId="1" xfId="0" applyNumberFormat="1" applyFill="1" applyBorder="1"/>
    <xf numFmtId="11" fontId="0" fillId="3" borderId="1" xfId="0" applyNumberFormat="1" applyFill="1" applyBorder="1"/>
    <xf numFmtId="11" fontId="0" fillId="5" borderId="1" xfId="0" applyNumberFormat="1" applyFill="1" applyBorder="1"/>
    <xf numFmtId="10" fontId="0" fillId="5" borderId="1" xfId="1" applyNumberFormat="1" applyFont="1" applyFill="1" applyBorder="1"/>
    <xf numFmtId="11" fontId="0" fillId="8" borderId="1" xfId="0" applyNumberFormat="1" applyFill="1" applyBorder="1"/>
    <xf numFmtId="10" fontId="9" fillId="6" borderId="1" xfId="0" applyNumberFormat="1" applyFont="1" applyFill="1" applyBorder="1" applyAlignment="1" applyProtection="1">
      <alignment horizontal="centerContinuous"/>
      <protection locked="0"/>
    </xf>
    <xf numFmtId="10" fontId="11" fillId="6" borderId="1" xfId="0" applyNumberFormat="1" applyFont="1" applyFill="1" applyBorder="1" applyAlignment="1" applyProtection="1">
      <alignment horizontal="centerContinuous"/>
      <protection locked="0"/>
    </xf>
    <xf numFmtId="10" fontId="0" fillId="6" borderId="3" xfId="0" applyNumberFormat="1" applyFill="1" applyBorder="1" applyProtection="1">
      <protection locked="0"/>
    </xf>
    <xf numFmtId="10" fontId="2" fillId="6" borderId="3" xfId="0" applyNumberFormat="1" applyFont="1" applyFill="1" applyBorder="1" applyAlignment="1" applyProtection="1">
      <alignment horizontal="center"/>
      <protection locked="0"/>
    </xf>
    <xf numFmtId="10" fontId="0" fillId="6" borderId="3" xfId="0" applyNumberFormat="1" applyFill="1" applyBorder="1" applyAlignment="1" applyProtection="1">
      <alignment horizontal="center" vertical="center" wrapText="1"/>
      <protection locked="0"/>
    </xf>
    <xf numFmtId="10" fontId="2" fillId="6" borderId="3" xfId="0" applyNumberFormat="1" applyFont="1" applyFill="1" applyBorder="1" applyAlignment="1" applyProtection="1">
      <alignment horizontal="center" vertical="center" wrapText="1"/>
      <protection locked="0"/>
    </xf>
    <xf numFmtId="10" fontId="0" fillId="0" borderId="0" xfId="0" applyNumberFormat="1" applyProtection="1">
      <protection locked="0"/>
    </xf>
    <xf numFmtId="10" fontId="2" fillId="6" borderId="3"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0" fontId="0" fillId="0" borderId="1" xfId="0" applyNumberFormat="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0" applyNumberFormat="1" applyFont="1" applyBorder="1" applyAlignment="1" applyProtection="1">
      <alignment horizontal="center" vertical="center" wrapText="1"/>
      <protection locked="0"/>
    </xf>
    <xf numFmtId="10" fontId="0" fillId="0" borderId="0" xfId="0" applyNumberFormat="1" applyFont="1" applyAlignment="1">
      <alignment horizontal="center" vertical="center" wrapText="1"/>
    </xf>
    <xf numFmtId="0" fontId="0" fillId="7" borderId="1" xfId="0" applyFill="1" applyBorder="1" applyAlignment="1">
      <alignment horizontal="center" vertical="center" wrapText="1"/>
    </xf>
    <xf numFmtId="10" fontId="0" fillId="7" borderId="1" xfId="0" applyNumberFormat="1" applyFill="1" applyBorder="1" applyAlignment="1">
      <alignment horizontal="center" vertical="center" wrapText="1"/>
    </xf>
    <xf numFmtId="10" fontId="0" fillId="7" borderId="1" xfId="0" applyNumberFormat="1" applyFill="1" applyBorder="1" applyAlignment="1" applyProtection="1">
      <alignment horizontal="center" vertical="center" wrapText="1"/>
    </xf>
    <xf numFmtId="10" fontId="0" fillId="7" borderId="1" xfId="5" applyNumberFormat="1" applyFont="1" applyFill="1" applyBorder="1" applyAlignment="1">
      <alignment horizontal="center" vertical="center" wrapText="1"/>
    </xf>
    <xf numFmtId="10" fontId="0" fillId="7" borderId="1" xfId="0" applyNumberFormat="1" applyFont="1" applyFill="1" applyBorder="1" applyAlignment="1">
      <alignment horizontal="center" vertical="center" wrapText="1"/>
    </xf>
    <xf numFmtId="10" fontId="0" fillId="0" borderId="0" xfId="5" applyNumberFormat="1" applyFont="1" applyAlignment="1">
      <alignment horizontal="center" vertical="center" wrapText="1"/>
    </xf>
    <xf numFmtId="10" fontId="0" fillId="0" borderId="1" xfId="5" applyNumberFormat="1" applyFont="1" applyBorder="1" applyAlignment="1" applyProtection="1">
      <alignment horizontal="center" vertical="center" wrapText="1"/>
      <protection locked="0"/>
    </xf>
    <xf numFmtId="10" fontId="0" fillId="4" borderId="1"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10" fontId="0" fillId="0" borderId="1" xfId="0" applyNumberFormat="1" applyBorder="1" applyAlignment="1" applyProtection="1">
      <alignment horizontal="center" vertical="center"/>
      <protection locked="0"/>
    </xf>
    <xf numFmtId="10" fontId="0" fillId="0" borderId="1" xfId="5" applyNumberFormat="1" applyFont="1" applyBorder="1" applyAlignment="1" applyProtection="1">
      <alignment horizontal="center" vertical="center"/>
      <protection locked="0"/>
    </xf>
    <xf numFmtId="10" fontId="0" fillId="0" borderId="1" xfId="0" applyNumberFormat="1" applyFont="1" applyBorder="1" applyAlignment="1" applyProtection="1">
      <alignment horizontal="center" vertical="center"/>
      <protection locked="0"/>
    </xf>
    <xf numFmtId="10" fontId="0" fillId="6" borderId="3" xfId="0" applyNumberFormat="1" applyFill="1" applyBorder="1" applyAlignment="1" applyProtection="1">
      <alignment horizontal="center" vertical="center"/>
      <protection locked="0"/>
    </xf>
    <xf numFmtId="10" fontId="0" fillId="6" borderId="3" xfId="5" applyNumberFormat="1" applyFont="1" applyFill="1" applyBorder="1" applyAlignment="1" applyProtection="1">
      <alignment horizontal="center" vertical="center"/>
      <protection locked="0"/>
    </xf>
    <xf numFmtId="10" fontId="0" fillId="6" borderId="3" xfId="0" applyNumberFormat="1" applyFont="1" applyFill="1" applyBorder="1" applyAlignment="1" applyProtection="1">
      <alignment horizontal="center" vertical="center"/>
      <protection locked="0"/>
    </xf>
    <xf numFmtId="10" fontId="0" fillId="0"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10" fontId="20" fillId="0" borderId="1" xfId="0" applyNumberFormat="1" applyFont="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10" fontId="0" fillId="0" borderId="1" xfId="0" quotePrefix="1" applyNumberFormat="1" applyBorder="1" applyAlignment="1" applyProtection="1">
      <alignment horizontal="center" vertical="center" wrapText="1"/>
      <protection locked="0"/>
    </xf>
    <xf numFmtId="10" fontId="22" fillId="0" borderId="1" xfId="0" applyNumberFormat="1" applyFont="1" applyBorder="1" applyAlignment="1" applyProtection="1">
      <alignment horizontal="center" vertical="center" wrapText="1"/>
      <protection locked="0"/>
    </xf>
    <xf numFmtId="10" fontId="4" fillId="0" borderId="1" xfId="0" applyNumberFormat="1" applyFont="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10" fontId="0" fillId="7" borderId="1" xfId="0" applyNumberFormat="1" applyFill="1" applyBorder="1" applyAlignment="1" applyProtection="1">
      <alignment horizontal="center" vertical="center" wrapText="1"/>
      <protection locked="0"/>
    </xf>
    <xf numFmtId="10" fontId="0" fillId="7" borderId="1" xfId="5" applyNumberFormat="1" applyFont="1" applyFill="1" applyBorder="1" applyAlignment="1" applyProtection="1">
      <alignment horizontal="center" vertical="center" wrapText="1"/>
      <protection locked="0"/>
    </xf>
    <xf numFmtId="10" fontId="0" fillId="7" borderId="1" xfId="0" applyNumberFormat="1"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0" fontId="19" fillId="7" borderId="1" xfId="0" applyNumberFormat="1" applyFont="1" applyFill="1" applyBorder="1" applyAlignment="1" applyProtection="1">
      <alignment horizontal="center" vertical="center" wrapText="1"/>
      <protection locked="0"/>
    </xf>
    <xf numFmtId="10" fontId="0" fillId="0" borderId="0" xfId="0" applyNumberFormat="1" applyAlignment="1" applyProtection="1">
      <alignment horizontal="center" vertical="center"/>
      <protection locked="0"/>
    </xf>
    <xf numFmtId="10" fontId="0" fillId="0" borderId="0" xfId="0" applyNumberFormat="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wrapText="1"/>
      <protection locked="0"/>
    </xf>
    <xf numFmtId="0" fontId="0"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19" fillId="0" borderId="1" xfId="0" applyNumberFormat="1" applyFont="1" applyBorder="1" applyAlignment="1" applyProtection="1">
      <alignment horizontal="center" vertical="center" wrapText="1"/>
      <protection locked="0"/>
    </xf>
    <xf numFmtId="10" fontId="27" fillId="0" borderId="0" xfId="0" applyNumberFormat="1" applyFont="1" applyAlignment="1">
      <alignment horizontal="center" vertical="center" wrapText="1"/>
    </xf>
    <xf numFmtId="20" fontId="0" fillId="0" borderId="1" xfId="0" applyNumberFormat="1" applyBorder="1" applyAlignment="1" applyProtection="1">
      <alignment horizontal="center" vertical="center" wrapText="1"/>
      <protection locked="0"/>
    </xf>
    <xf numFmtId="0" fontId="22" fillId="0" borderId="1" xfId="0" applyNumberFormat="1" applyFont="1" applyBorder="1" applyAlignment="1" applyProtection="1">
      <alignment horizontal="center" vertical="center" wrapText="1"/>
      <protection locked="0"/>
    </xf>
    <xf numFmtId="0" fontId="0" fillId="0" borderId="0" xfId="0" applyNumberFormat="1" applyAlignment="1" applyProtection="1">
      <alignment horizontal="center" vertical="center"/>
      <protection locked="0"/>
    </xf>
    <xf numFmtId="0" fontId="0" fillId="0" borderId="0" xfId="0" applyNumberFormat="1" applyProtection="1">
      <protection locked="0"/>
    </xf>
    <xf numFmtId="0" fontId="0" fillId="0" borderId="16" xfId="0" applyNumberFormat="1" applyFont="1" applyFill="1" applyBorder="1" applyAlignment="1">
      <alignment horizontal="center" vertical="center"/>
    </xf>
    <xf numFmtId="0" fontId="0" fillId="0" borderId="1" xfId="5" applyNumberFormat="1" applyFont="1" applyBorder="1" applyAlignment="1" applyProtection="1">
      <alignment horizontal="center" vertical="center" wrapText="1"/>
      <protection locked="0"/>
    </xf>
    <xf numFmtId="0" fontId="0" fillId="0" borderId="16" xfId="0" applyFont="1" applyFill="1" applyBorder="1" applyAlignment="1">
      <alignment horizontal="center" vertical="center"/>
    </xf>
    <xf numFmtId="0" fontId="0"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0" xfId="0" applyFont="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pplyProtection="1">
      <alignment horizontal="center" vertical="center" wrapText="1"/>
    </xf>
    <xf numFmtId="0" fontId="0" fillId="7" borderId="1" xfId="5"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0" borderId="0" xfId="5" applyFont="1" applyAlignment="1">
      <alignment horizontal="center" vertical="center" wrapText="1"/>
    </xf>
    <xf numFmtId="0" fontId="0" fillId="0" borderId="1" xfId="5" applyFont="1" applyBorder="1" applyAlignment="1" applyProtection="1">
      <alignment horizontal="center" vertical="center" wrapText="1"/>
      <protection locked="0"/>
    </xf>
    <xf numFmtId="0" fontId="0" fillId="0" borderId="1" xfId="5"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6" borderId="3" xfId="5"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0" borderId="1" xfId="0" quotePrefix="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0" fillId="7" borderId="1" xfId="0" applyFill="1" applyBorder="1" applyAlignment="1" applyProtection="1">
      <alignment horizontal="center" vertical="center"/>
      <protection locked="0"/>
    </xf>
    <xf numFmtId="0" fontId="0" fillId="7" borderId="1" xfId="5" applyFont="1" applyFill="1" applyBorder="1" applyAlignment="1" applyProtection="1">
      <alignment horizontal="center" vertical="center" wrapText="1"/>
      <protection locked="0"/>
    </xf>
    <xf numFmtId="0" fontId="0" fillId="7" borderId="1"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14" fontId="0" fillId="0" borderId="1" xfId="5" applyNumberFormat="1" applyFont="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20" fontId="0" fillId="0" borderId="1" xfId="0" applyNumberFormat="1" applyFont="1" applyBorder="1" applyAlignment="1" applyProtection="1">
      <alignment horizontal="center" vertical="center" wrapText="1"/>
      <protection locked="0"/>
    </xf>
    <xf numFmtId="20" fontId="0" fillId="0" borderId="1" xfId="0" applyNumberForma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1" xfId="3" applyBorder="1" applyAlignment="1" applyProtection="1">
      <alignment horizontal="center" vertical="center" wrapText="1"/>
      <protection locked="0"/>
    </xf>
    <xf numFmtId="0" fontId="27" fillId="0" borderId="0" xfId="0" applyFont="1" applyAlignment="1">
      <alignment horizontal="center" vertical="center" wrapText="1"/>
    </xf>
    <xf numFmtId="0" fontId="0" fillId="0" borderId="18" xfId="0" applyBorder="1" applyAlignment="1">
      <alignment horizontal="centerContinuous"/>
    </xf>
    <xf numFmtId="0" fontId="2" fillId="0" borderId="19" xfId="0" applyFont="1" applyBorder="1" applyAlignment="1">
      <alignment horizontal="centerContinuous"/>
    </xf>
    <xf numFmtId="0" fontId="2" fillId="0" borderId="3" xfId="0" applyFont="1" applyBorder="1" applyAlignment="1">
      <alignment horizontal="centerContinuous"/>
    </xf>
    <xf numFmtId="0" fontId="0" fillId="0" borderId="4" xfId="0" applyBorder="1" applyAlignment="1">
      <alignment horizontal="centerContinuous"/>
    </xf>
    <xf numFmtId="10" fontId="0" fillId="0" borderId="20" xfId="0" applyNumberFormat="1" applyBorder="1" applyAlignment="1">
      <alignment horizontal="right"/>
    </xf>
    <xf numFmtId="168" fontId="0" fillId="0" borderId="4" xfId="0" applyNumberFormat="1" applyBorder="1" applyAlignment="1">
      <alignment horizontal="right"/>
    </xf>
    <xf numFmtId="168" fontId="0" fillId="0" borderId="1" xfId="0" applyNumberFormat="1" applyBorder="1" applyAlignment="1">
      <alignment horizontal="right"/>
    </xf>
    <xf numFmtId="10" fontId="0" fillId="0" borderId="1" xfId="0" applyNumberFormat="1" applyBorder="1" applyAlignment="1">
      <alignment horizontal="right"/>
    </xf>
    <xf numFmtId="168" fontId="0" fillId="0" borderId="1" xfId="1" applyNumberFormat="1" applyFont="1" applyBorder="1" applyAlignment="1">
      <alignment horizontal="right"/>
    </xf>
    <xf numFmtId="10" fontId="0" fillId="0" borderId="20" xfId="1" applyNumberFormat="1" applyFont="1" applyBorder="1" applyAlignment="1">
      <alignment horizontal="right"/>
    </xf>
    <xf numFmtId="168" fontId="0" fillId="0" borderId="4" xfId="1" applyNumberFormat="1" applyFont="1" applyBorder="1" applyAlignment="1">
      <alignment horizontal="right"/>
    </xf>
    <xf numFmtId="10" fontId="0" fillId="0" borderId="1" xfId="1" applyNumberFormat="1" applyFont="1" applyBorder="1" applyAlignment="1">
      <alignment horizontal="right"/>
    </xf>
    <xf numFmtId="10" fontId="3" fillId="0" borderId="20" xfId="1" applyNumberFormat="1" applyFont="1" applyBorder="1" applyAlignment="1">
      <alignment horizontal="right"/>
    </xf>
    <xf numFmtId="168" fontId="3" fillId="0" borderId="4" xfId="1" applyNumberFormat="1" applyFont="1" applyBorder="1" applyAlignment="1">
      <alignment horizontal="right"/>
    </xf>
    <xf numFmtId="168" fontId="3" fillId="0" borderId="1" xfId="1" applyNumberFormat="1" applyFont="1" applyBorder="1" applyAlignment="1">
      <alignment horizontal="right"/>
    </xf>
    <xf numFmtId="10" fontId="3" fillId="0" borderId="1" xfId="1" applyNumberFormat="1" applyFont="1" applyBorder="1" applyAlignment="1">
      <alignment horizontal="right"/>
    </xf>
    <xf numFmtId="0" fontId="0" fillId="0" borderId="1" xfId="0" applyFill="1" applyBorder="1"/>
    <xf numFmtId="10" fontId="3" fillId="0" borderId="20" xfId="1" applyNumberFormat="1" applyFont="1" applyFill="1" applyBorder="1" applyAlignment="1">
      <alignment horizontal="right"/>
    </xf>
    <xf numFmtId="168" fontId="3" fillId="0" borderId="4" xfId="1" applyNumberFormat="1" applyFont="1" applyFill="1" applyBorder="1" applyAlignment="1">
      <alignment horizontal="right"/>
    </xf>
    <xf numFmtId="168" fontId="3" fillId="0" borderId="1" xfId="1" applyNumberFormat="1" applyFont="1" applyFill="1" applyBorder="1" applyAlignment="1">
      <alignment horizontal="right"/>
    </xf>
    <xf numFmtId="10" fontId="0" fillId="0" borderId="1" xfId="1" applyNumberFormat="1" applyFont="1" applyFill="1" applyBorder="1" applyAlignment="1">
      <alignment horizontal="right"/>
    </xf>
    <xf numFmtId="168" fontId="0" fillId="0" borderId="1" xfId="1" applyNumberFormat="1" applyFont="1" applyFill="1" applyBorder="1" applyAlignment="1">
      <alignment horizontal="right"/>
    </xf>
    <xf numFmtId="168" fontId="0" fillId="0" borderId="2" xfId="1" applyNumberFormat="1" applyFont="1" applyBorder="1" applyAlignment="1">
      <alignment horizontal="right"/>
    </xf>
    <xf numFmtId="0" fontId="0" fillId="0" borderId="0" xfId="0" applyAlignment="1">
      <alignment horizontal="right"/>
    </xf>
    <xf numFmtId="0" fontId="0" fillId="0" borderId="0" xfId="0" applyFill="1" applyBorder="1"/>
    <xf numFmtId="168" fontId="0" fillId="0" borderId="17" xfId="1" applyNumberFormat="1" applyFont="1" applyFill="1" applyBorder="1"/>
    <xf numFmtId="0" fontId="33" fillId="0" borderId="0" xfId="0" applyFont="1" applyAlignment="1">
      <alignment vertical="center"/>
    </xf>
    <xf numFmtId="0" fontId="0" fillId="0" borderId="1" xfId="0" applyBorder="1" applyAlignment="1">
      <alignment horizontal="center"/>
    </xf>
    <xf numFmtId="0" fontId="0" fillId="0" borderId="2" xfId="0"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1" xfId="0" applyFont="1" applyBorder="1" applyAlignment="1">
      <alignment horizontal="center"/>
    </xf>
    <xf numFmtId="168" fontId="0" fillId="0" borderId="2" xfId="0" applyNumberFormat="1" applyBorder="1" applyAlignment="1">
      <alignment horizontal="right"/>
    </xf>
    <xf numFmtId="168" fontId="0" fillId="0" borderId="1" xfId="0" applyNumberFormat="1" applyFill="1" applyBorder="1" applyAlignment="1">
      <alignment horizontal="right"/>
    </xf>
    <xf numFmtId="168" fontId="0" fillId="0" borderId="2" xfId="1" applyNumberFormat="1" applyFont="1" applyFill="1" applyBorder="1" applyAlignment="1">
      <alignment horizontal="right"/>
    </xf>
    <xf numFmtId="168" fontId="3" fillId="0" borderId="1" xfId="0" applyNumberFormat="1" applyFont="1" applyBorder="1" applyAlignment="1">
      <alignment horizontal="right"/>
    </xf>
    <xf numFmtId="168" fontId="3" fillId="0" borderId="2" xfId="1" applyNumberFormat="1" applyFont="1" applyBorder="1" applyAlignment="1">
      <alignment horizontal="right"/>
    </xf>
    <xf numFmtId="0" fontId="0" fillId="0" borderId="1" xfId="0" applyBorder="1" applyAlignment="1">
      <alignment horizontal="right"/>
    </xf>
    <xf numFmtId="10" fontId="0" fillId="0" borderId="0" xfId="1" applyNumberFormat="1" applyFont="1"/>
    <xf numFmtId="0" fontId="0" fillId="3" borderId="10" xfId="0" applyFill="1" applyBorder="1"/>
    <xf numFmtId="0" fontId="12" fillId="0" borderId="0" xfId="0" applyFont="1"/>
    <xf numFmtId="0" fontId="4" fillId="0" borderId="0" xfId="0" applyFont="1"/>
    <xf numFmtId="10" fontId="0" fillId="0" borderId="2" xfId="0" applyNumberFormat="1" applyBorder="1" applyAlignment="1" applyProtection="1">
      <alignment horizontal="center" vertical="center" wrapText="1"/>
      <protection locked="0"/>
    </xf>
    <xf numFmtId="10" fontId="0" fillId="0" borderId="4" xfId="0" applyNumberFormat="1" applyBorder="1" applyAlignment="1" applyProtection="1">
      <alignment horizontal="center" vertical="center" wrapText="1"/>
      <protection locked="0"/>
    </xf>
    <xf numFmtId="10" fontId="0" fillId="6" borderId="11" xfId="0" applyNumberFormat="1" applyFill="1" applyBorder="1" applyAlignment="1" applyProtection="1">
      <alignment horizontal="center" vertical="center"/>
      <protection locked="0"/>
    </xf>
    <xf numFmtId="10" fontId="0" fillId="0" borderId="21" xfId="0" applyNumberFormat="1" applyBorder="1" applyAlignment="1" applyProtection="1">
      <alignment horizontal="center" vertical="center"/>
      <protection locked="0"/>
    </xf>
    <xf numFmtId="10" fontId="3" fillId="0" borderId="1" xfId="0" applyNumberFormat="1" applyFon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cellXfs>
  <cellStyles count="6">
    <cellStyle name="Comma" xfId="2" builtinId="3"/>
    <cellStyle name="Hyperlink" xfId="3" builtinId="8"/>
    <cellStyle name="Normal" xfId="0" builtinId="0"/>
    <cellStyle name="Normal 2" xfId="4"/>
    <cellStyle name="Normal 3" xfId="5"/>
    <cellStyle name="Percent" xfId="1" builtinId="5"/>
  </cellStyles>
  <dxfs count="742">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left" vertical="bottom" textRotation="0" wrapText="0" indent="0" justifyLastLine="0" shrinkToFit="0" readingOrder="0"/>
      <border diagonalUp="0" diagonalDown="0" outline="0">
        <left style="hair">
          <color auto="1"/>
        </left>
        <right style="hair">
          <color auto="1"/>
        </right>
        <top/>
        <bottom/>
      </border>
      <protection locked="0" hidden="0"/>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protection locked="0" hidden="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protection locked="0" hidden="0"/>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protection locked="0" hidden="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fill>
        <patternFill patternType="solid">
          <fgColor indexed="64"/>
          <bgColor theme="9" tint="0.39997558519241921"/>
        </patternFill>
      </fill>
      <border diagonalUp="0" diagonalDown="0">
        <left style="hair">
          <color auto="1"/>
        </left>
        <right/>
        <top style="hair">
          <color auto="1"/>
        </top>
        <bottom style="hair">
          <color auto="1"/>
        </bottom>
        <vertical/>
        <horizontal/>
      </border>
      <protection locked="0" hidden="0"/>
    </dxf>
    <dxf>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8" formatCode="0.0%"/>
      <fill>
        <patternFill patternType="solid">
          <fgColor indexed="64"/>
          <bgColor theme="9"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protection locked="0" hidden="0"/>
    </dxf>
    <dxf>
      <numFmt numFmtId="168" formatCode="0.0%"/>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numFmt numFmtId="167" formatCode="_-* #,##0_-;\-* #,##0_-;_-* &quot;-&quot;??_-;_-@_-"/>
      <fill>
        <patternFill patternType="solid">
          <fgColor indexed="64"/>
          <bgColor theme="9" tint="0.39997558519241921"/>
        </patternFill>
      </fill>
      <border diagonalUp="0" diagonalDown="0" outline="0">
        <left style="hair">
          <color auto="1"/>
        </left>
        <right style="hair">
          <color auto="1"/>
        </right>
        <top style="hair">
          <color auto="1"/>
        </top>
        <bottom style="hair">
          <color auto="1"/>
        </bottom>
      </border>
      <protection locked="0" hidden="0"/>
    </dxf>
    <dxf>
      <font>
        <b/>
        <i val="0"/>
        <strike val="0"/>
        <condense val="0"/>
        <extend val="0"/>
        <outline val="0"/>
        <shadow val="0"/>
        <u val="none"/>
        <vertAlign val="baseline"/>
        <sz val="12"/>
        <color theme="1"/>
        <name val="Arial Narrow"/>
        <scheme val="none"/>
      </font>
      <fill>
        <patternFill patternType="solid">
          <fgColor indexed="64"/>
          <bgColor theme="9" tint="0.39997558519241921"/>
        </patternFill>
      </fill>
      <alignment horizontal="center" vertical="bottom" textRotation="0" wrapText="0" indent="0" justifyLastLine="0" shrinkToFit="0" readingOrder="0"/>
      <border diagonalUp="0" diagonalDown="0" outline="0">
        <left style="hair">
          <color auto="1"/>
        </left>
        <right style="hair">
          <color auto="1"/>
        </right>
        <top style="hair">
          <color auto="1"/>
        </top>
        <bottom style="hair">
          <color auto="1"/>
        </bottom>
      </border>
      <protection locked="1" hidden="0"/>
    </dxf>
    <dxf>
      <font>
        <b val="0"/>
        <i val="0"/>
        <strike val="0"/>
        <condense val="0"/>
        <extend val="0"/>
        <outline val="0"/>
        <shadow val="0"/>
        <u val="none"/>
        <vertAlign val="baseline"/>
        <sz val="12"/>
        <color theme="1"/>
        <name val="Arial Narrow"/>
        <scheme val="none"/>
      </font>
      <fill>
        <patternFill patternType="solid">
          <fgColor indexed="64"/>
          <bgColor theme="9" tint="0.39997558519241921"/>
        </patternFill>
      </fill>
      <alignment horizontal="left" vertical="bottom" textRotation="0" wrapText="0" indent="0" justifyLastLine="0" shrinkToFit="0" readingOrder="0"/>
      <border diagonalUp="0" diagonalDown="0">
        <left style="hair">
          <color auto="1"/>
        </left>
        <right style="hair">
          <color auto="1"/>
        </right>
        <top style="hair">
          <color auto="1"/>
        </top>
        <bottom style="hair">
          <color auto="1"/>
        </bottom>
        <vertical/>
        <horizontal/>
      </border>
      <protection locked="1" hidden="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border diagonalUp="0" diagonalDown="0" outline="0">
        <left style="hair">
          <color auto="1"/>
        </left>
        <right style="hair">
          <color auto="1"/>
        </right>
        <top/>
        <bottom/>
      </border>
      <protection locked="0" hidden="0"/>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medium">
          <color auto="1"/>
        </right>
        <top style="hair">
          <color auto="1"/>
        </top>
        <bottom style="hair">
          <color auto="1"/>
        </bottom>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medium">
          <color auto="1"/>
        </right>
        <top style="hair">
          <color auto="1"/>
        </top>
        <bottom style="hair">
          <color auto="1"/>
        </bottom>
        <vertical/>
        <horizontal style="hair">
          <color auto="1"/>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right style="hair">
          <color auto="1"/>
        </right>
        <top style="hair">
          <color auto="1"/>
        </top>
        <bottom style="hair">
          <color auto="1"/>
        </bottom>
        <vertical/>
        <horizontal/>
      </border>
    </dxf>
    <dxf>
      <border outline="0">
        <left style="hair">
          <color auto="1"/>
        </left>
        <top style="hair">
          <color auto="1"/>
        </top>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4" tint="0.39997558519241921"/>
        </patternFill>
      </fill>
      <border diagonalUp="0" diagonalDown="0" outline="0">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4" tint="0.39997558519241921"/>
        </patternFill>
      </fill>
      <border diagonalUp="0" diagonalDown="0" outline="0">
        <left/>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4" tint="0.39997558519241921"/>
        </patternFill>
      </fill>
      <border diagonalUp="0" diagonalDown="0" outline="0">
        <left style="hair">
          <color auto="1"/>
        </left>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7" tint="0.59999389629810485"/>
        </patternFill>
      </fill>
    </dxf>
    <dxf>
      <border outline="0">
        <bottom style="hair">
          <color auto="1"/>
        </bottom>
      </border>
    </dxf>
    <dxf>
      <font>
        <strike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5" formatCode="0.00E+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border outline="0">
        <right style="hair">
          <color auto="1"/>
        </right>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71" formatCode="0.000E+00"/>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vertical="bottom" textRotation="0" wrapText="0" indent="0" justifyLastLine="0" shrinkToFit="0" readingOrder="0"/>
      <border diagonalUp="0" diagonalDown="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bottom"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font>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5" formatCode="0.00E+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ont>
        <i/>
      </font>
      <numFmt numFmtId="168" formatCode="0.0%"/>
      <fill>
        <patternFill patternType="solid">
          <fgColor indexed="64"/>
          <bgColor theme="5" tint="0.39997558519241921"/>
        </patternFill>
      </fill>
      <border diagonalUp="0" diagonalDown="0">
        <left/>
        <right style="hair">
          <color auto="1"/>
        </right>
        <top style="hair">
          <color auto="1"/>
        </top>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4" formatCode="0.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5" formatCode="0.00E+0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 formatCode="0"/>
      <fill>
        <patternFill patternType="solid">
          <fgColor indexed="64"/>
          <bgColor theme="5" tint="0.39997558519241921"/>
        </patternFill>
      </fill>
      <alignment horizontal="right"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font>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ill>
        <patternFill patternType="solid">
          <fgColor indexed="64"/>
          <bgColor theme="5" tint="0.39997558519241921"/>
        </patternFill>
      </fill>
      <border diagonalUp="0" diagonalDown="0">
        <left style="hair">
          <color auto="1"/>
        </left>
        <right/>
        <top style="hair">
          <color auto="1"/>
        </top>
        <bottom style="hair">
          <color auto="1"/>
        </bottom>
        <vertical/>
        <horizontal/>
      </border>
    </dxf>
    <dxf>
      <numFmt numFmtId="168" formatCode="0.0%"/>
      <fill>
        <patternFill patternType="solid">
          <fgColor indexed="64"/>
          <bgColor theme="5" tint="0.39997558519241921"/>
        </patternFill>
      </fill>
      <border diagonalUp="0" diagonalDown="0" outline="0">
        <left style="hair">
          <color auto="1"/>
        </left>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5" tint="0.39997558519241921"/>
        </patternFill>
      </fill>
      <border diagonalUp="0" diagonalDown="0" outline="0">
        <left style="hair">
          <color auto="1"/>
        </left>
        <right style="hair">
          <color auto="1"/>
        </right>
        <top style="hair">
          <color auto="1"/>
        </top>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border outline="0">
        <right style="hair">
          <color auto="1"/>
        </right>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5" tint="0.39997558519241921"/>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8" formatCode="0.0%"/>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bottom"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12"/>
        <color theme="1"/>
        <name val="Arial Narrow"/>
        <scheme val="none"/>
      </font>
      <numFmt numFmtId="165" formatCode="0.0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5" formatCode="0.000"/>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70" formatCode="0.000000"/>
      <fill>
        <patternFill patternType="solid">
          <fgColor indexed="64"/>
          <bgColor theme="5" tint="0.39997558519241921"/>
        </patternFill>
      </fill>
      <alignment horizontal="right" vertical="center" textRotation="0" wrapText="0" indent="0" justifyLastLine="0" shrinkToFit="0" readingOrder="0"/>
      <border diagonalUp="0" diagonalDown="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9" formatCode="0.0000"/>
      <fill>
        <patternFill patternType="solid">
          <fgColor indexed="64"/>
          <bgColor theme="5" tint="0.39997558519241921"/>
        </patternFill>
      </fill>
      <alignment horizontal="right" vertical="center" textRotation="0" wrapText="0" indent="0" justifyLastLine="0" shrinkToFit="0" readingOrder="0"/>
      <border diagonalUp="0" diagonalDown="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numFmt numFmtId="166" formatCode="_-* #,##0.0_-;\-* #,##0.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val="0"/>
        <i val="0"/>
        <strike val="0"/>
        <condense val="0"/>
        <extend val="0"/>
        <outline val="0"/>
        <shadow val="0"/>
        <u val="none"/>
        <vertAlign val="baseline"/>
        <sz val="12"/>
        <color auto="1"/>
        <name val="Arial Narrow"/>
        <scheme val="none"/>
      </font>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5" tint="0.39997558519241921"/>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outline="0">
        <left style="hair">
          <color auto="1"/>
        </left>
        <right style="hair">
          <color auto="1"/>
        </right>
        <top style="hair">
          <color auto="1"/>
        </top>
        <bottom style="hair">
          <color auto="1"/>
        </bottom>
      </border>
    </dxf>
    <dxf>
      <font>
        <b val="0"/>
        <i/>
        <strike val="0"/>
        <condense val="0"/>
        <extend val="0"/>
        <outline val="0"/>
        <shadow val="0"/>
        <u val="none"/>
        <vertAlign val="baseline"/>
        <sz val="12"/>
        <color theme="1"/>
        <name val="Arial Narrow"/>
        <scheme val="none"/>
      </font>
      <fill>
        <patternFill patternType="solid">
          <fgColor indexed="64"/>
          <bgColor theme="5" tint="0.39997558519241921"/>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5" tint="0.39997558519241921"/>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ont>
        <b/>
        <i val="0"/>
        <strike val="0"/>
        <condense val="0"/>
        <extend val="0"/>
        <outline val="0"/>
        <shadow val="0"/>
        <u val="none"/>
        <vertAlign val="baseline"/>
        <sz val="12"/>
        <color theme="1"/>
        <name val="Arial Narrow"/>
        <scheme val="none"/>
      </font>
      <fill>
        <patternFill patternType="solid">
          <fgColor indexed="64"/>
          <bgColor theme="5" tint="0.39997558519241921"/>
        </patternFill>
      </fill>
      <alignment horizontal="center"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hair">
          <color auto="1"/>
        </left>
        <right style="hair">
          <color auto="1"/>
        </right>
        <top/>
        <bottom/>
      </border>
    </dxf>
    <dxf>
      <numFmt numFmtId="170" formatCode="0.000000"/>
      <fill>
        <patternFill patternType="solid">
          <fgColor indexed="64"/>
          <bgColor theme="7" tint="0.59999389629810485"/>
        </patternFill>
      </fill>
      <alignment horizontal="center" vertical="center" textRotation="0" wrapText="0" indent="0" justifyLastLine="0" shrinkToFit="0" readingOrder="0"/>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right/>
        <top style="hair">
          <color auto="1"/>
        </top>
        <bottom style="hair">
          <color auto="1"/>
        </bottom>
      </border>
    </dxf>
    <dxf>
      <numFmt numFmtId="168" formatCode="0.0%"/>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70" formatCode="0.000000"/>
      <fill>
        <patternFill patternType="solid">
          <fgColor indexed="64"/>
          <bgColor theme="7" tint="0.59999389629810485"/>
        </patternFill>
      </fill>
      <alignment horizontal="right" vertical="center" textRotation="0" wrapText="0" indent="0" justifyLastLine="0" shrinkToFit="0" readingOrder="0"/>
      <border diagonalUp="0" diagonalDown="0">
        <left/>
        <right style="hair">
          <color auto="1"/>
        </right>
        <top style="hair">
          <color auto="1"/>
        </top>
        <bottom style="hair">
          <color auto="1"/>
        </bottom>
      </border>
    </dxf>
    <dxf>
      <numFmt numFmtId="169" formatCode="0.0000"/>
      <fill>
        <patternFill patternType="solid">
          <fgColor indexed="64"/>
          <bgColor theme="7" tint="0.59999389629810485"/>
        </patternFill>
      </fill>
      <alignment horizontal="right" vertical="center" textRotation="0" wrapText="0" indent="0" justifyLastLine="0" shrinkToFit="0" readingOrder="0"/>
      <border diagonalUp="0" diagonalDown="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6" formatCode="_-* #,##0.0_-;\-* #,##0.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numFmt numFmtId="167" formatCode="_-* #,##0_-;\-* #,##0_-;_-* &quot;-&quot;??_-;_-@_-"/>
      <fill>
        <patternFill patternType="solid">
          <fgColor indexed="64"/>
          <bgColor theme="7" tint="0.59999389629810485"/>
        </patternFill>
      </fill>
      <alignment horizontal="right" vertical="center" textRotation="0" wrapText="0" indent="0" justifyLastLine="0" shrinkToFit="0" readingOrder="0"/>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outline="0">
        <left style="hair">
          <color auto="1"/>
        </left>
        <right style="hair">
          <color auto="1"/>
        </right>
        <top style="hair">
          <color auto="1"/>
        </top>
        <bottom style="hair">
          <color auto="1"/>
        </bottom>
      </border>
    </dxf>
    <dxf>
      <fill>
        <patternFill patternType="solid">
          <fgColor indexed="64"/>
          <bgColor theme="7" tint="0.59999389629810485"/>
        </patternFill>
      </fill>
      <border diagonalUp="0" diagonalDown="0">
        <left style="hair">
          <color auto="1"/>
        </left>
        <right style="hair">
          <color auto="1"/>
        </right>
        <top style="hair">
          <color auto="1"/>
        </top>
        <bottom style="hair">
          <color auto="1"/>
        </bottom>
        <vertical/>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right style="hair">
          <color auto="1"/>
        </right>
        <top style="hair">
          <color auto="1"/>
        </top>
        <bottom style="hair">
          <color auto="1"/>
        </bottom>
        <vertical/>
        <horizontal/>
      </border>
    </dxf>
    <dxf>
      <border outline="0">
        <top style="hair">
          <color auto="1"/>
        </top>
      </border>
    </dxf>
    <dxf>
      <border outline="0">
        <left style="hair">
          <color auto="1"/>
        </left>
        <right style="hair">
          <color auto="1"/>
        </right>
        <top style="hair">
          <color auto="1"/>
        </top>
        <bottom style="hair">
          <color auto="1"/>
        </bottom>
      </border>
    </dxf>
    <dxf>
      <fill>
        <patternFill patternType="solid">
          <fgColor indexed="64"/>
          <bgColor theme="7" tint="0.59999389629810485"/>
        </patternFill>
      </fill>
      <alignment horizontal="center"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12"/>
        <color auto="1"/>
        <name val="Arial Narrow"/>
        <scheme val="none"/>
      </font>
      <fill>
        <patternFill patternType="solid">
          <fgColor indexed="64"/>
          <bgColor theme="0"/>
        </patternFill>
      </fill>
      <alignment horizontal="center" vertical="center" textRotation="0" wrapText="0" indent="0" justifyLastLine="0" shrinkToFit="0" readingOrder="0"/>
      <border diagonalUp="0" diagonalDown="0" outline="0">
        <left style="hair">
          <color auto="1"/>
        </left>
        <right style="hair">
          <color auto="1"/>
        </right>
        <top/>
        <bottom/>
      </border>
    </dxf>
  </dxfs>
  <tableStyles count="0" defaultTableStyle="TableStyleMedium2" defaultPivotStyle="PivotStyleLight16"/>
  <colors>
    <mruColors>
      <color rgb="FFF08D80"/>
      <color rgb="FF51DEB8"/>
      <color rgb="FF737B82"/>
      <color rgb="FFF7B984"/>
      <color rgb="FFFF9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PTWs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Statistics!$C$5</c:f>
              <c:strCache>
                <c:ptCount val="1"/>
                <c:pt idx="0">
                  <c:v>Rider</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01-A742-46F6-ADF1-1F7DF0C25658}"/>
              </c:ext>
            </c:extLst>
          </c:dPt>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3-A742-46F6-ADF1-1F7DF0C25658}"/>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5-A742-46F6-ADF1-1F7DF0C25658}"/>
              </c:ext>
            </c:extLst>
          </c:dPt>
          <c:dPt>
            <c:idx val="5"/>
            <c:invertIfNegative val="0"/>
            <c:bubble3D val="0"/>
            <c:spPr>
              <a:solidFill>
                <a:srgbClr val="51DEB8">
                  <a:alpha val="54000"/>
                </a:srgbClr>
              </a:solidFill>
              <a:ln>
                <a:noFill/>
              </a:ln>
              <a:effectLst/>
            </c:spPr>
            <c:extLst>
              <c:ext xmlns:c16="http://schemas.microsoft.com/office/drawing/2014/chart" uri="{C3380CC4-5D6E-409C-BE32-E72D297353CC}">
                <c16:uniqueId val="{00000007-A742-46F6-ADF1-1F7DF0C25658}"/>
              </c:ext>
            </c:extLst>
          </c:dPt>
          <c:dPt>
            <c:idx val="8"/>
            <c:invertIfNegative val="0"/>
            <c:bubble3D val="0"/>
            <c:spPr>
              <a:solidFill>
                <a:srgbClr val="51DEB8">
                  <a:alpha val="54000"/>
                </a:srgbClr>
              </a:solidFill>
              <a:ln>
                <a:noFill/>
              </a:ln>
              <a:effectLst/>
            </c:spPr>
            <c:extLst>
              <c:ext xmlns:c16="http://schemas.microsoft.com/office/drawing/2014/chart" uri="{C3380CC4-5D6E-409C-BE32-E72D297353CC}">
                <c16:uniqueId val="{00000009-A742-46F6-ADF1-1F7DF0C25658}"/>
              </c:ext>
            </c:extLst>
          </c:dPt>
          <c:dPt>
            <c:idx val="9"/>
            <c:invertIfNegative val="0"/>
            <c:bubble3D val="0"/>
            <c:spPr>
              <a:solidFill>
                <a:srgbClr val="51DEB8">
                  <a:alpha val="54000"/>
                </a:srgbClr>
              </a:solidFill>
              <a:ln>
                <a:noFill/>
              </a:ln>
              <a:effectLst/>
            </c:spPr>
            <c:extLst>
              <c:ext xmlns:c16="http://schemas.microsoft.com/office/drawing/2014/chart" uri="{C3380CC4-5D6E-409C-BE32-E72D297353CC}">
                <c16:uniqueId val="{0000000B-A742-46F6-ADF1-1F7DF0C25658}"/>
              </c:ext>
            </c:extLst>
          </c:dPt>
          <c:dPt>
            <c:idx val="11"/>
            <c:invertIfNegative val="0"/>
            <c:bubble3D val="0"/>
            <c:spPr>
              <a:solidFill>
                <a:srgbClr val="51DEB8">
                  <a:alpha val="54000"/>
                </a:srgbClr>
              </a:solidFill>
              <a:ln>
                <a:noFill/>
              </a:ln>
              <a:effectLst/>
            </c:spPr>
            <c:extLst>
              <c:ext xmlns:c16="http://schemas.microsoft.com/office/drawing/2014/chart" uri="{C3380CC4-5D6E-409C-BE32-E72D297353CC}">
                <c16:uniqueId val="{0000000D-A742-46F6-ADF1-1F7DF0C25658}"/>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'[1]National Indicators'!$M$5:$M$19</c15:sqref>
                    </c15:fullRef>
                  </c:ext>
                </c:extLst>
                <c:f>('[1]National Indicators'!$M$5:$M$9,'[1]National Indicators'!$M$11,'[1]National Indicators'!$M$13:$M$17,'[1]National Indicators'!$M$19)</c:f>
                <c:numCache>
                  <c:formatCode>General</c:formatCode>
                  <c:ptCount val="12"/>
                  <c:pt idx="0">
                    <c:v>6.0000000000004494E-4</c:v>
                  </c:pt>
                  <c:pt idx="1">
                    <c:v>2.5108999999999826E-3</c:v>
                  </c:pt>
                  <c:pt idx="2">
                    <c:v>4.6630785727004298E-3</c:v>
                  </c:pt>
                  <c:pt idx="3">
                    <c:v>2.5889278269499716E-2</c:v>
                  </c:pt>
                  <c:pt idx="4">
                    <c:v>3.231673454713313E-3</c:v>
                  </c:pt>
                  <c:pt idx="5">
                    <c:v>1.1938352189197921E-2</c:v>
                  </c:pt>
                  <c:pt idx="6">
                    <c:v>0</c:v>
                  </c:pt>
                  <c:pt idx="7">
                    <c:v>1.2202206365792914E-3</c:v>
                  </c:pt>
                  <c:pt idx="8">
                    <c:v>2.0000000000000018E-3</c:v>
                  </c:pt>
                  <c:pt idx="9">
                    <c:v>1.6320985243779562E-3</c:v>
                  </c:pt>
                  <c:pt idx="10">
                    <c:v>4.2301644229103541E-3</c:v>
                  </c:pt>
                  <c:pt idx="11">
                    <c:v>4.2170801672640756E-3</c:v>
                  </c:pt>
                </c:numCache>
              </c:numRef>
            </c:plus>
            <c:minus>
              <c:numRef>
                <c:extLst>
                  <c:ext xmlns:c15="http://schemas.microsoft.com/office/drawing/2012/chart" uri="{02D57815-91ED-43cb-92C2-25804820EDAC}">
                    <c15:fullRef>
                      <c15:sqref>'[1]National Indicators'!$M$5:$M$19</c15:sqref>
                    </c15:fullRef>
                  </c:ext>
                </c:extLst>
                <c:f>('[1]National Indicators'!$M$5:$M$9,'[1]National Indicators'!$M$11,'[1]National Indicators'!$M$13:$M$17,'[1]National Indicators'!$M$19)</c:f>
                <c:numCache>
                  <c:formatCode>General</c:formatCode>
                  <c:ptCount val="12"/>
                  <c:pt idx="0">
                    <c:v>6.0000000000004494E-4</c:v>
                  </c:pt>
                  <c:pt idx="1">
                    <c:v>2.5108999999999826E-3</c:v>
                  </c:pt>
                  <c:pt idx="2">
                    <c:v>4.6630785727004298E-3</c:v>
                  </c:pt>
                  <c:pt idx="3">
                    <c:v>2.5889278269499716E-2</c:v>
                  </c:pt>
                  <c:pt idx="4">
                    <c:v>3.231673454713313E-3</c:v>
                  </c:pt>
                  <c:pt idx="5">
                    <c:v>1.1938352189197921E-2</c:v>
                  </c:pt>
                  <c:pt idx="6">
                    <c:v>0</c:v>
                  </c:pt>
                  <c:pt idx="7">
                    <c:v>1.2202206365792914E-3</c:v>
                  </c:pt>
                  <c:pt idx="8">
                    <c:v>2.0000000000000018E-3</c:v>
                  </c:pt>
                  <c:pt idx="9">
                    <c:v>1.6320985243779562E-3</c:v>
                  </c:pt>
                  <c:pt idx="10">
                    <c:v>4.2301644229103541E-3</c:v>
                  </c:pt>
                  <c:pt idx="11">
                    <c:v>4.2170801672640756E-3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Statistics!$B$6:$B$20</c15:sqref>
                  </c15:fullRef>
                </c:ext>
              </c:extLst>
              <c:f>(Statistics!$B$6:$B$10,Statistics!$B$12,Statistics!$B$14:$B$18,Statistics!$B$20)</c:f>
              <c:strCache>
                <c:ptCount val="12"/>
                <c:pt idx="0">
                  <c:v>Austria</c:v>
                </c:pt>
                <c:pt idx="1">
                  <c:v>Belgium</c:v>
                </c:pt>
                <c:pt idx="2">
                  <c:v>Bulgaria</c:v>
                </c:pt>
                <c:pt idx="3">
                  <c:v>Cyprus</c:v>
                </c:pt>
                <c:pt idx="4">
                  <c:v>Czech Republic</c:v>
                </c:pt>
                <c:pt idx="5">
                  <c:v>Greece</c:v>
                </c:pt>
                <c:pt idx="6">
                  <c:v>Latvia</c:v>
                </c:pt>
                <c:pt idx="7">
                  <c:v>Malta</c:v>
                </c:pt>
                <c:pt idx="8">
                  <c:v>Poland</c:v>
                </c:pt>
                <c:pt idx="9">
                  <c:v>Portugal</c:v>
                </c:pt>
                <c:pt idx="10">
                  <c:v>Spain</c:v>
                </c:pt>
                <c:pt idx="11">
                  <c:v>Italy</c:v>
                </c:pt>
              </c:strCache>
            </c:strRef>
          </c:cat>
          <c:val>
            <c:numRef>
              <c:extLst>
                <c:ext xmlns:c15="http://schemas.microsoft.com/office/drawing/2012/chart" uri="{02D57815-91ED-43cb-92C2-25804820EDAC}">
                  <c15:fullRef>
                    <c15:sqref>Statistics!$C$6:$C$20</c15:sqref>
                  </c15:fullRef>
                </c:ext>
              </c:extLst>
              <c:f>(Statistics!$C$6:$C$10,Statistics!$C$12,Statistics!$C$14:$C$18,Statistics!$C$20)</c:f>
              <c:numCache>
                <c:formatCode>0.00%</c:formatCode>
                <c:ptCount val="12"/>
                <c:pt idx="0">
                  <c:v>0.999</c:v>
                </c:pt>
                <c:pt idx="1">
                  <c:v>0.99843839999999995</c:v>
                </c:pt>
                <c:pt idx="2">
                  <c:v>0.96952492026858383</c:v>
                </c:pt>
                <c:pt idx="3">
                  <c:v>0.87404232351120548</c:v>
                </c:pt>
                <c:pt idx="4">
                  <c:v>0.99451645064805594</c:v>
                </c:pt>
                <c:pt idx="5">
                  <c:v>0.80300000000000005</c:v>
                </c:pt>
                <c:pt idx="6">
                  <c:v>1</c:v>
                </c:pt>
                <c:pt idx="7">
                  <c:v>0.99796195652173891</c:v>
                </c:pt>
                <c:pt idx="8">
                  <c:v>0.995</c:v>
                </c:pt>
                <c:pt idx="9">
                  <c:v>0.99776730442251715</c:v>
                </c:pt>
                <c:pt idx="10">
                  <c:v>0.99421006549262125</c:v>
                </c:pt>
                <c:pt idx="11">
                  <c:v>0.96176821983273597</c:v>
                </c:pt>
              </c:numCache>
            </c:numRef>
          </c:val>
          <c:extLst>
            <c:ext xmlns:c16="http://schemas.microsoft.com/office/drawing/2014/chart" uri="{C3380CC4-5D6E-409C-BE32-E72D297353CC}">
              <c16:uniqueId val="{0000000E-A742-46F6-ADF1-1F7DF0C25658}"/>
            </c:ext>
          </c:extLst>
        </c:ser>
        <c:ser>
          <c:idx val="1"/>
          <c:order val="1"/>
          <c:tx>
            <c:strRef>
              <c:f>Statistics!$G$5</c:f>
              <c:strCache>
                <c:ptCount val="1"/>
                <c:pt idx="0">
                  <c:v>Passenger</c:v>
                </c:pt>
              </c:strCache>
            </c:strRef>
          </c:tx>
          <c:spPr>
            <a:solidFill>
              <a:srgbClr val="F08D80"/>
            </a:solidFill>
            <a:ln>
              <a:noFill/>
            </a:ln>
            <a:effectLst/>
          </c:spPr>
          <c:invertIfNegative val="0"/>
          <c:dPt>
            <c:idx val="1"/>
            <c:invertIfNegative val="0"/>
            <c:bubble3D val="0"/>
            <c:spPr>
              <a:solidFill>
                <a:srgbClr val="F08D80">
                  <a:alpha val="54000"/>
                </a:srgbClr>
              </a:solidFill>
              <a:ln>
                <a:noFill/>
              </a:ln>
              <a:effectLst/>
            </c:spPr>
            <c:extLst>
              <c:ext xmlns:c16="http://schemas.microsoft.com/office/drawing/2014/chart" uri="{C3380CC4-5D6E-409C-BE32-E72D297353CC}">
                <c16:uniqueId val="{00000010-A742-46F6-ADF1-1F7DF0C25658}"/>
              </c:ext>
            </c:extLst>
          </c:dPt>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12-A742-46F6-ADF1-1F7DF0C25658}"/>
              </c:ext>
            </c:extLst>
          </c:dPt>
          <c:dPt>
            <c:idx val="4"/>
            <c:invertIfNegative val="0"/>
            <c:bubble3D val="0"/>
            <c:spPr>
              <a:solidFill>
                <a:srgbClr val="F08D80">
                  <a:alpha val="54000"/>
                </a:srgbClr>
              </a:solidFill>
              <a:ln>
                <a:noFill/>
              </a:ln>
              <a:effectLst/>
            </c:spPr>
            <c:extLst>
              <c:ext xmlns:c16="http://schemas.microsoft.com/office/drawing/2014/chart" uri="{C3380CC4-5D6E-409C-BE32-E72D297353CC}">
                <c16:uniqueId val="{00000014-A742-46F6-ADF1-1F7DF0C25658}"/>
              </c:ext>
            </c:extLst>
          </c:dPt>
          <c:dPt>
            <c:idx val="5"/>
            <c:invertIfNegative val="0"/>
            <c:bubble3D val="0"/>
            <c:spPr>
              <a:solidFill>
                <a:srgbClr val="F08D80">
                  <a:alpha val="54000"/>
                </a:srgbClr>
              </a:solidFill>
              <a:ln>
                <a:noFill/>
              </a:ln>
              <a:effectLst/>
            </c:spPr>
            <c:extLst>
              <c:ext xmlns:c16="http://schemas.microsoft.com/office/drawing/2014/chart" uri="{C3380CC4-5D6E-409C-BE32-E72D297353CC}">
                <c16:uniqueId val="{00000016-A742-46F6-ADF1-1F7DF0C25658}"/>
              </c:ext>
            </c:extLst>
          </c:dPt>
          <c:dPt>
            <c:idx val="8"/>
            <c:invertIfNegative val="0"/>
            <c:bubble3D val="0"/>
            <c:spPr>
              <a:solidFill>
                <a:srgbClr val="F08D80">
                  <a:alpha val="54000"/>
                </a:srgbClr>
              </a:solidFill>
              <a:ln>
                <a:noFill/>
              </a:ln>
              <a:effectLst/>
            </c:spPr>
            <c:extLst>
              <c:ext xmlns:c16="http://schemas.microsoft.com/office/drawing/2014/chart" uri="{C3380CC4-5D6E-409C-BE32-E72D297353CC}">
                <c16:uniqueId val="{00000018-A742-46F6-ADF1-1F7DF0C25658}"/>
              </c:ext>
            </c:extLst>
          </c:dPt>
          <c:dPt>
            <c:idx val="9"/>
            <c:invertIfNegative val="0"/>
            <c:bubble3D val="0"/>
            <c:spPr>
              <a:solidFill>
                <a:srgbClr val="F08D80">
                  <a:alpha val="54000"/>
                </a:srgbClr>
              </a:solidFill>
              <a:ln>
                <a:noFill/>
              </a:ln>
              <a:effectLst/>
            </c:spPr>
            <c:extLst>
              <c:ext xmlns:c16="http://schemas.microsoft.com/office/drawing/2014/chart" uri="{C3380CC4-5D6E-409C-BE32-E72D297353CC}">
                <c16:uniqueId val="{0000001A-A742-46F6-ADF1-1F7DF0C25658}"/>
              </c:ext>
            </c:extLst>
          </c:dPt>
          <c:dPt>
            <c:idx val="11"/>
            <c:invertIfNegative val="0"/>
            <c:bubble3D val="0"/>
            <c:spPr>
              <a:solidFill>
                <a:srgbClr val="F08D80">
                  <a:alpha val="54000"/>
                </a:srgbClr>
              </a:solidFill>
              <a:ln>
                <a:noFill/>
              </a:ln>
              <a:effectLst/>
            </c:spPr>
            <c:extLst>
              <c:ext xmlns:c16="http://schemas.microsoft.com/office/drawing/2014/chart" uri="{C3380CC4-5D6E-409C-BE32-E72D297353CC}">
                <c16:uniqueId val="{0000001C-A742-46F6-ADF1-1F7DF0C25658}"/>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'[1]National Indicators'!$Q$5:$Q$19</c15:sqref>
                    </c15:fullRef>
                  </c:ext>
                </c:extLst>
                <c:f>('[1]National Indicators'!$Q$5:$Q$9,'[1]National Indicators'!$Q$11,'[1]National Indicators'!$Q$13:$Q$17,'[1]National Indicators'!$Q$19)</c:f>
                <c:numCache>
                  <c:formatCode>General</c:formatCode>
                  <c:ptCount val="12"/>
                  <c:pt idx="0">
                    <c:v>0</c:v>
                  </c:pt>
                  <c:pt idx="1">
                    <c:v>2.5108996778726578E-3</c:v>
                  </c:pt>
                  <c:pt idx="2">
                    <c:v>2.3599046727478257E-2</c:v>
                  </c:pt>
                  <c:pt idx="3">
                    <c:v>8.3468224440350847E-2</c:v>
                  </c:pt>
                  <c:pt idx="4">
                    <c:v>0</c:v>
                  </c:pt>
                  <c:pt idx="5">
                    <c:v>2.0947764245652922E-2</c:v>
                  </c:pt>
                  <c:pt idx="6">
                    <c:v>9.163330012170956E-3</c:v>
                  </c:pt>
                  <c:pt idx="7">
                    <c:v>2.9141037984481977E-2</c:v>
                  </c:pt>
                  <c:pt idx="8">
                    <c:v>0</c:v>
                  </c:pt>
                  <c:pt idx="9">
                    <c:v>4.3419806318383269E-3</c:v>
                  </c:pt>
                  <c:pt idx="10">
                    <c:v>3.195705219510625E-2</c:v>
                  </c:pt>
                  <c:pt idx="11">
                    <c:v>7.1941676056337389E-3</c:v>
                  </c:pt>
                </c:numCache>
              </c:numRef>
            </c:plus>
            <c:minus>
              <c:numRef>
                <c:extLst>
                  <c:ext xmlns:c15="http://schemas.microsoft.com/office/drawing/2012/chart" uri="{02D57815-91ED-43cb-92C2-25804820EDAC}">
                    <c15:fullRef>
                      <c15:sqref>'[1]National Indicators'!$Q$5:$Q$19</c15:sqref>
                    </c15:fullRef>
                  </c:ext>
                </c:extLst>
                <c:f>('[1]National Indicators'!$Q$5:$Q$9,'[1]National Indicators'!$Q$11,'[1]National Indicators'!$Q$13:$Q$17,'[1]National Indicators'!$Q$19)</c:f>
                <c:numCache>
                  <c:formatCode>General</c:formatCode>
                  <c:ptCount val="12"/>
                  <c:pt idx="0">
                    <c:v>0</c:v>
                  </c:pt>
                  <c:pt idx="1">
                    <c:v>2.5108996778726578E-3</c:v>
                  </c:pt>
                  <c:pt idx="2">
                    <c:v>2.3599046727478257E-2</c:v>
                  </c:pt>
                  <c:pt idx="3">
                    <c:v>8.3468224440350847E-2</c:v>
                  </c:pt>
                  <c:pt idx="4">
                    <c:v>0</c:v>
                  </c:pt>
                  <c:pt idx="5">
                    <c:v>2.0947764245652922E-2</c:v>
                  </c:pt>
                  <c:pt idx="6">
                    <c:v>9.163330012170956E-3</c:v>
                  </c:pt>
                  <c:pt idx="7">
                    <c:v>2.9141037984481977E-2</c:v>
                  </c:pt>
                  <c:pt idx="8">
                    <c:v>0</c:v>
                  </c:pt>
                  <c:pt idx="9">
                    <c:v>4.3419806318383269E-3</c:v>
                  </c:pt>
                  <c:pt idx="10">
                    <c:v>3.195705219510625E-2</c:v>
                  </c:pt>
                  <c:pt idx="11">
                    <c:v>7.1941676056337389E-3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Statistics!$B$6:$B$20</c15:sqref>
                  </c15:fullRef>
                </c:ext>
              </c:extLst>
              <c:f>(Statistics!$B$6:$B$10,Statistics!$B$12,Statistics!$B$14:$B$18,Statistics!$B$20)</c:f>
              <c:strCache>
                <c:ptCount val="12"/>
                <c:pt idx="0">
                  <c:v>Austria</c:v>
                </c:pt>
                <c:pt idx="1">
                  <c:v>Belgium</c:v>
                </c:pt>
                <c:pt idx="2">
                  <c:v>Bulgaria</c:v>
                </c:pt>
                <c:pt idx="3">
                  <c:v>Cyprus</c:v>
                </c:pt>
                <c:pt idx="4">
                  <c:v>Czech Republic</c:v>
                </c:pt>
                <c:pt idx="5">
                  <c:v>Greece</c:v>
                </c:pt>
                <c:pt idx="6">
                  <c:v>Latvia</c:v>
                </c:pt>
                <c:pt idx="7">
                  <c:v>Malta</c:v>
                </c:pt>
                <c:pt idx="8">
                  <c:v>Poland</c:v>
                </c:pt>
                <c:pt idx="9">
                  <c:v>Portugal</c:v>
                </c:pt>
                <c:pt idx="10">
                  <c:v>Spain</c:v>
                </c:pt>
                <c:pt idx="11">
                  <c:v>Italy</c:v>
                </c:pt>
              </c:strCache>
            </c:strRef>
          </c:cat>
          <c:val>
            <c:numRef>
              <c:extLst>
                <c:ext xmlns:c15="http://schemas.microsoft.com/office/drawing/2012/chart" uri="{02D57815-91ED-43cb-92C2-25804820EDAC}">
                  <c15:fullRef>
                    <c15:sqref>Statistics!$G$6:$G$20</c15:sqref>
                  </c15:fullRef>
                </c:ext>
              </c:extLst>
              <c:f>(Statistics!$G$6:$G$10,Statistics!$G$12,Statistics!$G$14:$G$18,Statistics!$G$20)</c:f>
              <c:numCache>
                <c:formatCode>0.00%</c:formatCode>
                <c:ptCount val="12"/>
                <c:pt idx="0">
                  <c:v>1</c:v>
                </c:pt>
                <c:pt idx="1">
                  <c:v>1</c:v>
                </c:pt>
                <c:pt idx="2">
                  <c:v>0.90608235214337529</c:v>
                </c:pt>
                <c:pt idx="3">
                  <c:v>0.87815391569996937</c:v>
                </c:pt>
                <c:pt idx="4">
                  <c:v>1</c:v>
                </c:pt>
                <c:pt idx="5">
                  <c:v>0.65504707898361303</c:v>
                </c:pt>
                <c:pt idx="6">
                  <c:v>0.99481481481481482</c:v>
                </c:pt>
                <c:pt idx="7">
                  <c:v>0.96991584852734913</c:v>
                </c:pt>
                <c:pt idx="8">
                  <c:v>1</c:v>
                </c:pt>
                <c:pt idx="9">
                  <c:v>0.99539798054017381</c:v>
                </c:pt>
                <c:pt idx="10">
                  <c:v>0.96233660353847528</c:v>
                </c:pt>
                <c:pt idx="11">
                  <c:v>0.96478873239436624</c:v>
                </c:pt>
              </c:numCache>
            </c:numRef>
          </c:val>
          <c:extLst>
            <c:ext xmlns:c16="http://schemas.microsoft.com/office/drawing/2014/chart" uri="{C3380CC4-5D6E-409C-BE32-E72D297353CC}">
              <c16:uniqueId val="{0000001D-A742-46F6-ADF1-1F7DF0C25658}"/>
            </c:ext>
          </c:extLst>
        </c:ser>
        <c:dLbls>
          <c:dLblPos val="inBase"/>
          <c:showLegendKey val="0"/>
          <c:showVal val="1"/>
          <c:showCatName val="0"/>
          <c:showSerName val="0"/>
          <c:showPercent val="0"/>
          <c:showBubbleSize val="0"/>
        </c:dLbls>
        <c:gapWidth val="219"/>
        <c:overlap val="-27"/>
        <c:axId val="390153648"/>
        <c:axId val="390151680"/>
      </c:barChart>
      <c:catAx>
        <c:axId val="39015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390151680"/>
        <c:crosses val="autoZero"/>
        <c:auto val="1"/>
        <c:lblAlgn val="ctr"/>
        <c:lblOffset val="100"/>
        <c:noMultiLvlLbl val="0"/>
      </c:catAx>
      <c:valAx>
        <c:axId val="390151680"/>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390153648"/>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Cyclists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Statistics!$O$5</c:f>
              <c:strCache>
                <c:ptCount val="1"/>
                <c:pt idx="0">
                  <c:v>Rider</c:v>
                </c:pt>
              </c:strCache>
            </c:strRef>
          </c:tx>
          <c:spPr>
            <a:solidFill>
              <a:srgbClr val="51DEB8"/>
            </a:solidFill>
            <a:ln>
              <a:noFill/>
            </a:ln>
            <a:effectLst/>
          </c:spPr>
          <c:invertIfNegative val="0"/>
          <c:dPt>
            <c:idx val="0"/>
            <c:invertIfNegative val="0"/>
            <c:bubble3D val="0"/>
            <c:spPr>
              <a:solidFill>
                <a:srgbClr val="51DEB8">
                  <a:alpha val="54000"/>
                </a:srgbClr>
              </a:solidFill>
              <a:ln>
                <a:noFill/>
              </a:ln>
              <a:effectLst/>
            </c:spPr>
            <c:extLst>
              <c:ext xmlns:c16="http://schemas.microsoft.com/office/drawing/2014/chart" uri="{C3380CC4-5D6E-409C-BE32-E72D297353CC}">
                <c16:uniqueId val="{00000001-4E15-46EF-AB48-E10C427F0137}"/>
              </c:ext>
            </c:extLst>
          </c:dPt>
          <c:dPt>
            <c:idx val="4"/>
            <c:invertIfNegative val="0"/>
            <c:bubble3D val="0"/>
            <c:spPr>
              <a:solidFill>
                <a:srgbClr val="51DEB8"/>
              </a:solidFill>
              <a:ln>
                <a:noFill/>
              </a:ln>
              <a:effectLst/>
            </c:spPr>
            <c:extLst>
              <c:ext xmlns:c16="http://schemas.microsoft.com/office/drawing/2014/chart" uri="{C3380CC4-5D6E-409C-BE32-E72D297353CC}">
                <c16:uniqueId val="{00000003-4E15-46EF-AB48-E10C427F0137}"/>
              </c:ext>
            </c:extLst>
          </c:dPt>
          <c:dPt>
            <c:idx val="5"/>
            <c:invertIfNegative val="0"/>
            <c:bubble3D val="0"/>
            <c:spPr>
              <a:solidFill>
                <a:srgbClr val="51DEB8">
                  <a:alpha val="54000"/>
                </a:srgbClr>
              </a:solidFill>
              <a:ln>
                <a:noFill/>
              </a:ln>
              <a:effectLst/>
            </c:spPr>
            <c:extLst>
              <c:ext xmlns:c16="http://schemas.microsoft.com/office/drawing/2014/chart" uri="{C3380CC4-5D6E-409C-BE32-E72D297353CC}">
                <c16:uniqueId val="{00000005-4E15-46EF-AB48-E10C427F0137}"/>
              </c:ext>
            </c:extLst>
          </c:dPt>
          <c:dPt>
            <c:idx val="6"/>
            <c:invertIfNegative val="0"/>
            <c:bubble3D val="0"/>
            <c:spPr>
              <a:solidFill>
                <a:srgbClr val="51DEB8">
                  <a:alpha val="54000"/>
                </a:srgbClr>
              </a:solidFill>
              <a:ln>
                <a:noFill/>
              </a:ln>
              <a:effectLst/>
            </c:spPr>
            <c:extLst>
              <c:ext xmlns:c16="http://schemas.microsoft.com/office/drawing/2014/chart" uri="{C3380CC4-5D6E-409C-BE32-E72D297353CC}">
                <c16:uniqueId val="{00000007-4E15-46EF-AB48-E10C427F0137}"/>
              </c:ext>
            </c:extLst>
          </c:dPt>
          <c:dPt>
            <c:idx val="8"/>
            <c:invertIfNegative val="0"/>
            <c:bubble3D val="0"/>
            <c:spPr>
              <a:solidFill>
                <a:srgbClr val="51DEB8">
                  <a:alpha val="54000"/>
                </a:srgbClr>
              </a:solidFill>
              <a:ln>
                <a:noFill/>
              </a:ln>
              <a:effectLst/>
            </c:spPr>
            <c:extLst>
              <c:ext xmlns:c16="http://schemas.microsoft.com/office/drawing/2014/chart" uri="{C3380CC4-5D6E-409C-BE32-E72D297353CC}">
                <c16:uniqueId val="{00000013-4E15-46EF-AB48-E10C427F0137}"/>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'[2]National Indicators'!$P$5:$P$19</c15:sqref>
                    </c15:fullRef>
                  </c:ext>
                </c:extLst>
                <c:f>('[2]National Indicators'!$P$5:$P$7,'[2]National Indicators'!$P$9,'[2]National Indicators'!$P$13:$P$15,'[2]National Indicators'!$P$17,'[2]National Indicators'!$P$19)</c:f>
                <c:numCache>
                  <c:formatCode>General</c:formatCode>
                  <c:ptCount val="9"/>
                  <c:pt idx="0">
                    <c:v>5.7000000000000384E-3</c:v>
                  </c:pt>
                  <c:pt idx="1">
                    <c:v>6.4135600000000015E-2</c:v>
                  </c:pt>
                  <c:pt idx="2">
                    <c:v>9.8073314503270836E-3</c:v>
                  </c:pt>
                  <c:pt idx="3">
                    <c:v>1.20281915416105E-2</c:v>
                  </c:pt>
                  <c:pt idx="4">
                    <c:v>6.210038396184012E-3</c:v>
                  </c:pt>
                  <c:pt idx="5">
                    <c:v>5.1021156975220916E-2</c:v>
                  </c:pt>
                  <c:pt idx="6">
                    <c:v>1.3391449843078329E-2</c:v>
                  </c:pt>
                  <c:pt idx="7">
                    <c:v>4.7430095047770071E-2</c:v>
                  </c:pt>
                  <c:pt idx="8">
                    <c:v>2.0939516658176227E-2</c:v>
                  </c:pt>
                </c:numCache>
              </c:numRef>
            </c:plus>
            <c:minus>
              <c:numRef>
                <c:extLst>
                  <c:ext xmlns:c15="http://schemas.microsoft.com/office/drawing/2012/chart" uri="{02D57815-91ED-43cb-92C2-25804820EDAC}">
                    <c15:fullRef>
                      <c15:sqref>'[2]National Indicators'!$P$5:$P$19</c15:sqref>
                    </c15:fullRef>
                  </c:ext>
                </c:extLst>
                <c:f>('[2]National Indicators'!$P$5:$P$7,'[2]National Indicators'!$P$9,'[2]National Indicators'!$P$13:$P$15,'[2]National Indicators'!$P$17,'[2]National Indicators'!$P$19)</c:f>
                <c:numCache>
                  <c:formatCode>General</c:formatCode>
                  <c:ptCount val="9"/>
                  <c:pt idx="0">
                    <c:v>5.7000000000000384E-3</c:v>
                  </c:pt>
                  <c:pt idx="1">
                    <c:v>6.4135600000000015E-2</c:v>
                  </c:pt>
                  <c:pt idx="2">
                    <c:v>9.8073314503270836E-3</c:v>
                  </c:pt>
                  <c:pt idx="3">
                    <c:v>1.20281915416105E-2</c:v>
                  </c:pt>
                  <c:pt idx="4">
                    <c:v>6.210038396184012E-3</c:v>
                  </c:pt>
                  <c:pt idx="5">
                    <c:v>5.1021156975220916E-2</c:v>
                  </c:pt>
                  <c:pt idx="6">
                    <c:v>1.3391449843078329E-2</c:v>
                  </c:pt>
                  <c:pt idx="7">
                    <c:v>4.7430095047770071E-2</c:v>
                  </c:pt>
                  <c:pt idx="8">
                    <c:v>2.0939516658176227E-2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Statistics!$B$6:$B$20</c15:sqref>
                  </c15:fullRef>
                </c:ext>
              </c:extLst>
              <c:f>(Statistics!$B$6:$B$8,Statistics!$B$10,Statistics!$B$14:$B$16,Statistics!$B$18,Statistics!$B$20)</c:f>
              <c:strCache>
                <c:ptCount val="9"/>
                <c:pt idx="0">
                  <c:v>Austria</c:v>
                </c:pt>
                <c:pt idx="1">
                  <c:v>Belgium</c:v>
                </c:pt>
                <c:pt idx="2">
                  <c:v>Bulgaria</c:v>
                </c:pt>
                <c:pt idx="3">
                  <c:v>Czech Republic</c:v>
                </c:pt>
                <c:pt idx="4">
                  <c:v>Latvia</c:v>
                </c:pt>
                <c:pt idx="5">
                  <c:v>Malta</c:v>
                </c:pt>
                <c:pt idx="6">
                  <c:v>Poland</c:v>
                </c:pt>
                <c:pt idx="7">
                  <c:v>Spain</c:v>
                </c:pt>
                <c:pt idx="8">
                  <c:v>Italy</c:v>
                </c:pt>
              </c:strCache>
            </c:strRef>
          </c:cat>
          <c:val>
            <c:numRef>
              <c:extLst>
                <c:ext xmlns:c15="http://schemas.microsoft.com/office/drawing/2012/chart" uri="{02D57815-91ED-43cb-92C2-25804820EDAC}">
                  <c15:fullRef>
                    <c15:sqref>Statistics!$O$6:$O$20</c15:sqref>
                  </c15:fullRef>
                </c:ext>
              </c:extLst>
              <c:f>(Statistics!$O$6:$O$8,Statistics!$O$10,Statistics!$O$14:$O$16,Statistics!$O$18,Statistics!$O$20)</c:f>
              <c:numCache>
                <c:formatCode>0.00%</c:formatCode>
                <c:ptCount val="9"/>
                <c:pt idx="0">
                  <c:v>0.35499999999999998</c:v>
                </c:pt>
                <c:pt idx="1">
                  <c:v>0.23765520000000001</c:v>
                </c:pt>
                <c:pt idx="2">
                  <c:v>0.2008175440240281</c:v>
                </c:pt>
                <c:pt idx="3">
                  <c:v>0.50286230792407349</c:v>
                </c:pt>
                <c:pt idx="4">
                  <c:v>0.17891718916103713</c:v>
                </c:pt>
                <c:pt idx="5">
                  <c:v>0.80903372101528792</c:v>
                </c:pt>
                <c:pt idx="6">
                  <c:v>0.20881604973156259</c:v>
                </c:pt>
                <c:pt idx="7">
                  <c:v>0.52558252917732895</c:v>
                </c:pt>
                <c:pt idx="8">
                  <c:v>0.30718288334182375</c:v>
                </c:pt>
              </c:numCache>
            </c:numRef>
          </c:val>
          <c:extLst>
            <c:ext xmlns:c15="http://schemas.microsoft.com/office/drawing/2012/chart" uri="{02D57815-91ED-43cb-92C2-25804820EDAC}">
              <c15:categoryFilterExceptions>
                <c15:categoryFilterException>
                  <c15:sqref>Statistics!$O$13</c15:sqref>
                  <c15:spPr xmlns:c15="http://schemas.microsoft.com/office/drawing/2012/chart">
                    <a:solidFill>
                      <a:srgbClr val="51DEB8"/>
                    </a:solidFill>
                    <a:ln>
                      <a:noFill/>
                    </a:ln>
                    <a:effectLst/>
                  </c15:spPr>
                  <c15:invertIfNegative val="0"/>
                  <c15:bubble3D val="0"/>
                </c15:categoryFilterException>
                <c15:categoryFilterException>
                  <c15:sqref>Statistics!$O$19</c15:sqref>
                  <c15:spPr xmlns:c15="http://schemas.microsoft.com/office/drawing/2012/chart">
                    <a:solidFill>
                      <a:srgbClr val="51DEB8">
                        <a:alpha val="54000"/>
                      </a:srgbClr>
                    </a:solidFill>
                    <a:ln>
                      <a:noFill/>
                    </a:ln>
                    <a:effectLst/>
                  </c15:spPr>
                  <c15:invertIfNegative val="0"/>
                  <c15:bubble3D val="0"/>
                </c15:categoryFilterException>
              </c15:categoryFilterExceptions>
            </c:ext>
            <c:ext xmlns:c16="http://schemas.microsoft.com/office/drawing/2014/chart" uri="{C3380CC4-5D6E-409C-BE32-E72D297353CC}">
              <c16:uniqueId val="{00000008-4E15-46EF-AB48-E10C427F0137}"/>
            </c:ext>
          </c:extLst>
        </c:ser>
        <c:ser>
          <c:idx val="1"/>
          <c:order val="1"/>
          <c:tx>
            <c:strRef>
              <c:f>Statistics!$S$5</c:f>
              <c:strCache>
                <c:ptCount val="1"/>
                <c:pt idx="0">
                  <c:v>Passenger</c:v>
                </c:pt>
              </c:strCache>
            </c:strRef>
          </c:tx>
          <c:spPr>
            <a:solidFill>
              <a:srgbClr val="F08D80"/>
            </a:solidFill>
            <a:ln>
              <a:noFill/>
            </a:ln>
            <a:effectLst/>
          </c:spPr>
          <c:invertIfNegative val="0"/>
          <c:dPt>
            <c:idx val="0"/>
            <c:invertIfNegative val="0"/>
            <c:bubble3D val="0"/>
            <c:spPr>
              <a:solidFill>
                <a:srgbClr val="F08D80">
                  <a:alpha val="54000"/>
                </a:srgbClr>
              </a:solidFill>
              <a:ln>
                <a:noFill/>
              </a:ln>
              <a:effectLst/>
            </c:spPr>
            <c:extLst>
              <c:ext xmlns:c16="http://schemas.microsoft.com/office/drawing/2014/chart" uri="{C3380CC4-5D6E-409C-BE32-E72D297353CC}">
                <c16:uniqueId val="{0000000A-4E15-46EF-AB48-E10C427F0137}"/>
              </c:ext>
            </c:extLst>
          </c:dPt>
          <c:dPt>
            <c:idx val="5"/>
            <c:invertIfNegative val="0"/>
            <c:bubble3D val="0"/>
            <c:spPr>
              <a:solidFill>
                <a:srgbClr val="F08D80">
                  <a:alpha val="54000"/>
                </a:srgbClr>
              </a:solidFill>
              <a:ln>
                <a:noFill/>
              </a:ln>
              <a:effectLst/>
            </c:spPr>
            <c:extLst>
              <c:ext xmlns:c16="http://schemas.microsoft.com/office/drawing/2014/chart" uri="{C3380CC4-5D6E-409C-BE32-E72D297353CC}">
                <c16:uniqueId val="{0000000F-4E15-46EF-AB48-E10C427F0137}"/>
              </c:ext>
            </c:extLst>
          </c:dPt>
          <c:dPt>
            <c:idx val="6"/>
            <c:invertIfNegative val="0"/>
            <c:bubble3D val="0"/>
            <c:spPr>
              <a:solidFill>
                <a:srgbClr val="F08D80">
                  <a:alpha val="54000"/>
                </a:srgbClr>
              </a:solidFill>
              <a:ln>
                <a:noFill/>
              </a:ln>
              <a:effectLst/>
            </c:spPr>
            <c:extLst>
              <c:ext xmlns:c16="http://schemas.microsoft.com/office/drawing/2014/chart" uri="{C3380CC4-5D6E-409C-BE32-E72D297353CC}">
                <c16:uniqueId val="{0000000C-4E15-46EF-AB48-E10C427F0137}"/>
              </c:ext>
            </c:extLst>
          </c:dPt>
          <c:dLbls>
            <c:dLbl>
              <c:idx val="3"/>
              <c:delete val="1"/>
              <c:extLst>
                <c:ext xmlns:c15="http://schemas.microsoft.com/office/drawing/2012/chart" uri="{CE6537A1-D6FC-4f65-9D91-7224C49458BB}"/>
                <c:ext xmlns:c16="http://schemas.microsoft.com/office/drawing/2014/chart" uri="{C3380CC4-5D6E-409C-BE32-E72D297353CC}">
                  <c16:uniqueId val="{0000000D-4E15-46EF-AB48-E10C427F0137}"/>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E-4E15-46EF-AB48-E10C427F0137}"/>
                </c:ext>
              </c:extLst>
            </c:dLbl>
            <c:dLbl>
              <c:idx val="5"/>
              <c:delete val="1"/>
              <c:extLst>
                <c:ext xmlns:c15="http://schemas.microsoft.com/office/drawing/2012/chart" uri="{CE6537A1-D6FC-4f65-9D91-7224C49458BB}"/>
                <c:ext xmlns:c16="http://schemas.microsoft.com/office/drawing/2014/chart" uri="{C3380CC4-5D6E-409C-BE32-E72D297353CC}">
                  <c16:uniqueId val="{0000000F-4E15-46EF-AB48-E10C427F0137}"/>
                </c:ext>
              </c:extLst>
            </c:dLbl>
            <c:dLbl>
              <c:idx val="7"/>
              <c:delete val="1"/>
              <c:extLst>
                <c:ext xmlns:c15="http://schemas.microsoft.com/office/drawing/2012/chart" uri="{CE6537A1-D6FC-4f65-9D91-7224C49458BB}"/>
                <c:ext xmlns:c16="http://schemas.microsoft.com/office/drawing/2014/chart" uri="{C3380CC4-5D6E-409C-BE32-E72D297353CC}">
                  <c16:uniqueId val="{00000010-4E15-46EF-AB48-E10C427F0137}"/>
                </c:ext>
              </c:extLst>
            </c:dLbl>
            <c:dLbl>
              <c:idx val="8"/>
              <c:delete val="1"/>
              <c:extLst>
                <c:ext xmlns:c15="http://schemas.microsoft.com/office/drawing/2012/chart" uri="{CE6537A1-D6FC-4f65-9D91-7224C49458BB}"/>
                <c:ext xmlns:c16="http://schemas.microsoft.com/office/drawing/2014/chart" uri="{C3380CC4-5D6E-409C-BE32-E72D297353CC}">
                  <c16:uniqueId val="{00000015-4E15-46EF-AB48-E10C427F0137}"/>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extLst>
          </c:dLbls>
          <c:errBars>
            <c:errBarType val="both"/>
            <c:errValType val="cust"/>
            <c:noEndCap val="0"/>
            <c:plus>
              <c:numRef>
                <c:extLst>
                  <c:ext xmlns:c15="http://schemas.microsoft.com/office/drawing/2012/chart" uri="{02D57815-91ED-43cb-92C2-25804820EDAC}">
                    <c15:fullRef>
                      <c15:sqref>'[2]National Indicators'!$T$5:$T$19</c15:sqref>
                    </c15:fullRef>
                  </c:ext>
                </c:extLst>
                <c:f>('[2]National Indicators'!$T$5:$T$7,'[2]National Indicators'!$T$9,'[2]National Indicators'!$T$13:$T$15,'[2]National Indicators'!$T$17,'[2]National Indicators'!$T$19)</c:f>
                <c:numCache>
                  <c:formatCode>General</c:formatCode>
                  <c:ptCount val="9"/>
                  <c:pt idx="0">
                    <c:v>2.9200000000000004E-2</c:v>
                  </c:pt>
                  <c:pt idx="1">
                    <c:v>0.1025484000000001</c:v>
                  </c:pt>
                  <c:pt idx="2">
                    <c:v>0.17126073165072309</c:v>
                  </c:pt>
                  <c:pt idx="3">
                    <c:v>1.202818751335144E-2</c:v>
                  </c:pt>
                  <c:pt idx="4">
                    <c:v>0</c:v>
                  </c:pt>
                  <c:pt idx="5">
                    <c:v>5.102112889289856E-2</c:v>
                  </c:pt>
                  <c:pt idx="6">
                    <c:v>0.14144792920011229</c:v>
                  </c:pt>
                  <c:pt idx="7">
                    <c:v>0</c:v>
                  </c:pt>
                  <c:pt idx="8">
                    <c:v>0</c:v>
                  </c:pt>
                </c:numCache>
              </c:numRef>
            </c:plus>
            <c:minus>
              <c:numRef>
                <c:extLst>
                  <c:ext xmlns:c15="http://schemas.microsoft.com/office/drawing/2012/chart" uri="{02D57815-91ED-43cb-92C2-25804820EDAC}">
                    <c15:fullRef>
                      <c15:sqref>'[2]National Indicators'!$T$5:$T$19</c15:sqref>
                    </c15:fullRef>
                  </c:ext>
                </c:extLst>
                <c:f>('[2]National Indicators'!$T$5:$T$7,'[2]National Indicators'!$T$9,'[2]National Indicators'!$T$13:$T$15,'[2]National Indicators'!$T$17,'[2]National Indicators'!$T$19)</c:f>
                <c:numCache>
                  <c:formatCode>General</c:formatCode>
                  <c:ptCount val="9"/>
                  <c:pt idx="0">
                    <c:v>2.9200000000000004E-2</c:v>
                  </c:pt>
                  <c:pt idx="1">
                    <c:v>0.1025484000000001</c:v>
                  </c:pt>
                  <c:pt idx="2">
                    <c:v>0.17126073165072309</c:v>
                  </c:pt>
                  <c:pt idx="3">
                    <c:v>1.202818751335144E-2</c:v>
                  </c:pt>
                  <c:pt idx="4">
                    <c:v>0</c:v>
                  </c:pt>
                  <c:pt idx="5">
                    <c:v>5.102112889289856E-2</c:v>
                  </c:pt>
                  <c:pt idx="6">
                    <c:v>0.14144792920011229</c:v>
                  </c:pt>
                  <c:pt idx="7">
                    <c:v>0</c:v>
                  </c:pt>
                  <c:pt idx="8">
                    <c:v>0</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Statistics!$B$6:$B$20</c15:sqref>
                  </c15:fullRef>
                </c:ext>
              </c:extLst>
              <c:f>(Statistics!$B$6:$B$8,Statistics!$B$10,Statistics!$B$14:$B$16,Statistics!$B$18,Statistics!$B$20)</c:f>
              <c:strCache>
                <c:ptCount val="9"/>
                <c:pt idx="0">
                  <c:v>Austria</c:v>
                </c:pt>
                <c:pt idx="1">
                  <c:v>Belgium</c:v>
                </c:pt>
                <c:pt idx="2">
                  <c:v>Bulgaria</c:v>
                </c:pt>
                <c:pt idx="3">
                  <c:v>Czech Republic</c:v>
                </c:pt>
                <c:pt idx="4">
                  <c:v>Latvia</c:v>
                </c:pt>
                <c:pt idx="5">
                  <c:v>Malta</c:v>
                </c:pt>
                <c:pt idx="6">
                  <c:v>Poland</c:v>
                </c:pt>
                <c:pt idx="7">
                  <c:v>Spain</c:v>
                </c:pt>
                <c:pt idx="8">
                  <c:v>Italy</c:v>
                </c:pt>
              </c:strCache>
            </c:strRef>
          </c:cat>
          <c:val>
            <c:numRef>
              <c:extLst>
                <c:ext xmlns:c15="http://schemas.microsoft.com/office/drawing/2012/chart" uri="{02D57815-91ED-43cb-92C2-25804820EDAC}">
                  <c15:fullRef>
                    <c15:sqref>Statistics!$S$6:$S$20</c15:sqref>
                  </c15:fullRef>
                </c:ext>
              </c:extLst>
              <c:f>(Statistics!$S$6:$S$8,Statistics!$S$10,Statistics!$S$14:$S$16,Statistics!$S$18,Statistics!$S$20)</c:f>
              <c:numCache>
                <c:formatCode>0.00%</c:formatCode>
                <c:ptCount val="9"/>
                <c:pt idx="0">
                  <c:v>0.91200000000000003</c:v>
                </c:pt>
                <c:pt idx="1">
                  <c:v>0.66317879999999996</c:v>
                </c:pt>
                <c:pt idx="2">
                  <c:v>0.38459614983493384</c:v>
                </c:pt>
                <c:pt idx="3">
                  <c:v>0</c:v>
                </c:pt>
                <c:pt idx="4">
                  <c:v>0</c:v>
                </c:pt>
                <c:pt idx="5">
                  <c:v>0</c:v>
                </c:pt>
                <c:pt idx="6">
                  <c:v>0.75</c:v>
                </c:pt>
                <c:pt idx="7">
                  <c:v>0</c:v>
                </c:pt>
                <c:pt idx="8">
                  <c:v>0</c:v>
                </c:pt>
              </c:numCache>
            </c:numRef>
          </c:val>
          <c:extLst>
            <c:ext xmlns:c15="http://schemas.microsoft.com/office/drawing/2012/chart" uri="{02D57815-91ED-43cb-92C2-25804820EDAC}">
              <c15:categoryFilterExceptions>
                <c15:categoryFilterException>
                  <c15:sqref>Statistics!$S$9</c15:sqref>
                  <c15:dLbl>
                    <c:idx val="2"/>
                    <c:delete val="1"/>
                    <c:extLst>
                      <c:ext uri="{CE6537A1-D6FC-4f65-9D91-7224C49458BB}"/>
                      <c:ext xmlns:c16="http://schemas.microsoft.com/office/drawing/2014/chart" uri="{C3380CC4-5D6E-409C-BE32-E72D297353CC}">
                        <c16:uniqueId val="{00000014-64BB-4415-9FB4-D9D1BEDBD87F}"/>
                      </c:ext>
                    </c:extLst>
                  </c15:dLbl>
                </c15:categoryFilterException>
                <c15:categoryFilterException>
                  <c15:sqref>Statistics!$S$13</c15:sqref>
                  <c15:dLbl>
                    <c:idx val="3"/>
                    <c:delete val="1"/>
                    <c:extLst>
                      <c:ext uri="{CE6537A1-D6FC-4f65-9D91-7224C49458BB}"/>
                      <c:ext xmlns:c16="http://schemas.microsoft.com/office/drawing/2014/chart" uri="{C3380CC4-5D6E-409C-BE32-E72D297353CC}">
                        <c16:uniqueId val="{00000015-64BB-4415-9FB4-D9D1BEDBD87F}"/>
                      </c:ext>
                    </c:extLst>
                  </c15:dLbl>
                </c15:categoryFilterException>
                <c15:categoryFilterException>
                  <c15:sqref>Statistics!$S$17</c15:sqref>
                  <c15:dLbl>
                    <c:idx val="6"/>
                    <c:delete val="1"/>
                    <c:extLst>
                      <c:ext uri="{CE6537A1-D6FC-4f65-9D91-7224C49458BB}"/>
                      <c:ext xmlns:c16="http://schemas.microsoft.com/office/drawing/2014/chart" uri="{C3380CC4-5D6E-409C-BE32-E72D297353CC}">
                        <c16:uniqueId val="{00000016-64BB-4415-9FB4-D9D1BEDBD87F}"/>
                      </c:ext>
                    </c:extLst>
                  </c15:dLbl>
                </c15:categoryFilterException>
                <c15:categoryFilterException>
                  <c15:sqref>Statistics!$S$19</c15:sqref>
                  <c15:spPr xmlns:c15="http://schemas.microsoft.com/office/drawing/2012/chart">
                    <a:solidFill>
                      <a:srgbClr val="F08D80"/>
                    </a:solidFill>
                    <a:ln>
                      <a:noFill/>
                    </a:ln>
                    <a:effectLst/>
                  </c15:spPr>
                  <c15:invertIfNegative val="0"/>
                  <c15:bubble3D val="0"/>
                  <c15:dLbl>
                    <c:idx val="7"/>
                    <c:delete val="1"/>
                    <c:extLst>
                      <c:ext uri="{CE6537A1-D6FC-4f65-9D91-7224C49458BB}"/>
                      <c:ext xmlns:c16="http://schemas.microsoft.com/office/drawing/2014/chart" uri="{C3380CC4-5D6E-409C-BE32-E72D297353CC}">
                        <c16:uniqueId val="{00000018-64BB-4415-9FB4-D9D1BEDBD87F}"/>
                      </c:ext>
                    </c:extLst>
                  </c15:dLbl>
                </c15:categoryFilterException>
              </c15:categoryFilterExceptions>
            </c:ext>
            <c:ext xmlns:c16="http://schemas.microsoft.com/office/drawing/2014/chart" uri="{C3380CC4-5D6E-409C-BE32-E72D297353CC}">
              <c16:uniqueId val="{00000011-4E15-46EF-AB48-E10C427F0137}"/>
            </c:ext>
          </c:extLst>
        </c:ser>
        <c:dLbls>
          <c:showLegendKey val="0"/>
          <c:showVal val="0"/>
          <c:showCatName val="0"/>
          <c:showSerName val="0"/>
          <c:showPercent val="0"/>
          <c:showBubbleSize val="0"/>
        </c:dLbls>
        <c:gapWidth val="219"/>
        <c:overlap val="-27"/>
        <c:axId val="390153648"/>
        <c:axId val="390151680"/>
      </c:barChart>
      <c:catAx>
        <c:axId val="39015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390151680"/>
        <c:crosses val="autoZero"/>
        <c:auto val="1"/>
        <c:lblAlgn val="ctr"/>
        <c:lblOffset val="100"/>
        <c:noMultiLvlLbl val="0"/>
      </c:catAx>
      <c:valAx>
        <c:axId val="390151680"/>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39015364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PTWs by road type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Statistics!$C$27</c:f>
              <c:strCache>
                <c:ptCount val="1"/>
                <c:pt idx="0">
                  <c:v>Urban Roads</c:v>
                </c:pt>
              </c:strCache>
            </c:strRef>
          </c:tx>
          <c:spPr>
            <a:solidFill>
              <a:srgbClr val="51DEB8"/>
            </a:solidFill>
            <a:ln>
              <a:noFill/>
            </a:ln>
            <a:effectLst/>
          </c:spPr>
          <c:invertIfNegative val="0"/>
          <c:dPt>
            <c:idx val="3"/>
            <c:invertIfNegative val="0"/>
            <c:bubble3D val="0"/>
            <c:spPr>
              <a:solidFill>
                <a:srgbClr val="51DEB8">
                  <a:alpha val="55000"/>
                </a:srgbClr>
              </a:solidFill>
              <a:ln>
                <a:noFill/>
              </a:ln>
              <a:effectLst/>
            </c:spPr>
            <c:extLst>
              <c:ext xmlns:c16="http://schemas.microsoft.com/office/drawing/2014/chart" uri="{C3380CC4-5D6E-409C-BE32-E72D297353CC}">
                <c16:uniqueId val="{00000003-86A5-443D-9035-2A08595B1AD2}"/>
              </c:ext>
            </c:extLst>
          </c:dPt>
          <c:dPt>
            <c:idx val="5"/>
            <c:invertIfNegative val="0"/>
            <c:bubble3D val="0"/>
            <c:spPr>
              <a:solidFill>
                <a:srgbClr val="51DEB8">
                  <a:alpha val="55000"/>
                </a:srgbClr>
              </a:solidFill>
              <a:ln>
                <a:noFill/>
              </a:ln>
              <a:effectLst/>
            </c:spPr>
            <c:extLst>
              <c:ext xmlns:c16="http://schemas.microsoft.com/office/drawing/2014/chart" uri="{C3380CC4-5D6E-409C-BE32-E72D297353CC}">
                <c16:uniqueId val="{00000005-86A5-443D-9035-2A08595B1AD2}"/>
              </c:ext>
            </c:extLst>
          </c:dPt>
          <c:dPt>
            <c:idx val="7"/>
            <c:invertIfNegative val="0"/>
            <c:bubble3D val="0"/>
            <c:spPr>
              <a:solidFill>
                <a:srgbClr val="51DEB8">
                  <a:alpha val="54000"/>
                </a:srgbClr>
              </a:solidFill>
              <a:ln>
                <a:noFill/>
              </a:ln>
              <a:effectLst/>
            </c:spPr>
            <c:extLst>
              <c:ext xmlns:c16="http://schemas.microsoft.com/office/drawing/2014/chart" uri="{C3380CC4-5D6E-409C-BE32-E72D297353CC}">
                <c16:uniqueId val="{0000001E-6EDC-4869-804F-175C456E8948}"/>
              </c:ext>
            </c:extLst>
          </c:dPt>
          <c:dPt>
            <c:idx val="10"/>
            <c:invertIfNegative val="0"/>
            <c:bubble3D val="0"/>
            <c:spPr>
              <a:solidFill>
                <a:srgbClr val="51DEB8">
                  <a:alpha val="55000"/>
                </a:srgbClr>
              </a:solidFill>
              <a:ln>
                <a:noFill/>
              </a:ln>
              <a:effectLst/>
            </c:spPr>
            <c:extLst>
              <c:ext xmlns:c16="http://schemas.microsoft.com/office/drawing/2014/chart" uri="{C3380CC4-5D6E-409C-BE32-E72D297353CC}">
                <c16:uniqueId val="{00000007-86A5-443D-9035-2A08595B1AD2}"/>
              </c:ext>
            </c:extLst>
          </c:dPt>
          <c:dPt>
            <c:idx val="13"/>
            <c:invertIfNegative val="0"/>
            <c:bubble3D val="0"/>
            <c:spPr>
              <a:solidFill>
                <a:srgbClr val="51DEB8">
                  <a:alpha val="55000"/>
                </a:srgbClr>
              </a:solidFill>
              <a:ln>
                <a:noFill/>
              </a:ln>
              <a:effectLst/>
            </c:spPr>
            <c:extLst>
              <c:ext xmlns:c16="http://schemas.microsoft.com/office/drawing/2014/chart" uri="{C3380CC4-5D6E-409C-BE32-E72D297353CC}">
                <c16:uniqueId val="{00000009-86A5-443D-9035-2A08595B1AD2}"/>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'[1]Road Type'!$AQ$5:$AQ$19</c15:sqref>
                    </c15:fullRef>
                  </c:ext>
                </c:extLst>
                <c:f>('[1]Road Type'!$AQ$5:$AQ$17,'[1]Road Type'!$AQ$19)</c:f>
                <c:numCache>
                  <c:formatCode>General</c:formatCode>
                  <c:ptCount val="14"/>
                  <c:pt idx="0">
                    <c:v>1.1999999999999789E-3</c:v>
                  </c:pt>
                  <c:pt idx="1">
                    <c:v>2.2918800000000017E-2</c:v>
                  </c:pt>
                  <c:pt idx="2">
                    <c:v>7.7203328324982889E-3</c:v>
                  </c:pt>
                  <c:pt idx="3">
                    <c:v>3.2702608373249897E-2</c:v>
                  </c:pt>
                  <c:pt idx="4">
                    <c:v>5.6518345672862402E-3</c:v>
                  </c:pt>
                  <c:pt idx="5">
                    <c:v>0</c:v>
                  </c:pt>
                  <c:pt idx="6">
                    <c:v>1.688245692560042E-2</c:v>
                  </c:pt>
                  <c:pt idx="7">
                    <c:v>5.2999999999999714E-3</c:v>
                  </c:pt>
                  <c:pt idx="8">
                    <c:v>0</c:v>
                  </c:pt>
                  <c:pt idx="9">
                    <c:v>4.9923789419469289E-3</c:v>
                  </c:pt>
                  <c:pt idx="10">
                    <c:v>1.7645703767793508E-3</c:v>
                  </c:pt>
                  <c:pt idx="11">
                    <c:v>3.2999105380104865E-3</c:v>
                  </c:pt>
                  <c:pt idx="12">
                    <c:v>4.9064116556748472E-3</c:v>
                  </c:pt>
                  <c:pt idx="13">
                    <c:v>9.0428256157635278E-3</c:v>
                  </c:pt>
                </c:numCache>
              </c:numRef>
            </c:plus>
            <c:minus>
              <c:numRef>
                <c:extLst>
                  <c:ext xmlns:c15="http://schemas.microsoft.com/office/drawing/2012/chart" uri="{02D57815-91ED-43cb-92C2-25804820EDAC}">
                    <c15:fullRef>
                      <c15:sqref>'[1]Road Type'!$AQ$5:$AQ$19</c15:sqref>
                    </c15:fullRef>
                  </c:ext>
                </c:extLst>
                <c:f>('[1]Road Type'!$AQ$5:$AQ$17,'[1]Road Type'!$AQ$19)</c:f>
                <c:numCache>
                  <c:formatCode>General</c:formatCode>
                  <c:ptCount val="14"/>
                  <c:pt idx="0">
                    <c:v>1.1999999999999789E-3</c:v>
                  </c:pt>
                  <c:pt idx="1">
                    <c:v>2.2918800000000017E-2</c:v>
                  </c:pt>
                  <c:pt idx="2">
                    <c:v>7.7203328324982889E-3</c:v>
                  </c:pt>
                  <c:pt idx="3">
                    <c:v>3.2702608373249897E-2</c:v>
                  </c:pt>
                  <c:pt idx="4">
                    <c:v>5.6518345672862402E-3</c:v>
                  </c:pt>
                  <c:pt idx="5">
                    <c:v>0</c:v>
                  </c:pt>
                  <c:pt idx="6">
                    <c:v>1.688245692560042E-2</c:v>
                  </c:pt>
                  <c:pt idx="7">
                    <c:v>5.2999999999999714E-3</c:v>
                  </c:pt>
                  <c:pt idx="8">
                    <c:v>0</c:v>
                  </c:pt>
                  <c:pt idx="9">
                    <c:v>4.9923789419469289E-3</c:v>
                  </c:pt>
                  <c:pt idx="10">
                    <c:v>1.7645703767793508E-3</c:v>
                  </c:pt>
                  <c:pt idx="11">
                    <c:v>3.2999105380104865E-3</c:v>
                  </c:pt>
                  <c:pt idx="12">
                    <c:v>4.9064116556748472E-3</c:v>
                  </c:pt>
                  <c:pt idx="13">
                    <c:v>9.0428256157635278E-3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Statistics!$B$28:$B$42</c15:sqref>
                  </c15:fullRef>
                </c:ext>
              </c:extLst>
              <c:f>(Statistics!$B$28:$B$40,Statistics!$B$42)</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Statistics!$C$28:$C$42</c15:sqref>
                  </c15:fullRef>
                </c:ext>
              </c:extLst>
              <c:f>(Statistics!$C$28:$C$40,Statistics!$C$42)</c:f>
              <c:numCache>
                <c:formatCode>0.0%</c:formatCode>
                <c:ptCount val="14"/>
                <c:pt idx="0">
                  <c:v>0.997</c:v>
                </c:pt>
                <c:pt idx="1">
                  <c:v>0.99617800000000001</c:v>
                </c:pt>
                <c:pt idx="2">
                  <c:v>0.96084207829909507</c:v>
                </c:pt>
                <c:pt idx="3">
                  <c:v>0.85512917570414182</c:v>
                </c:pt>
                <c:pt idx="4">
                  <c:v>0.99234135667396062</c:v>
                </c:pt>
                <c:pt idx="5">
                  <c:v>0.99501424501424507</c:v>
                </c:pt>
                <c:pt idx="6">
                  <c:v>0.755</c:v>
                </c:pt>
                <c:pt idx="7">
                  <c:v>0.98780000000000001</c:v>
                </c:pt>
                <c:pt idx="8">
                  <c:v>1</c:v>
                </c:pt>
                <c:pt idx="9">
                  <c:v>0.99596774193548387</c:v>
                </c:pt>
                <c:pt idx="10">
                  <c:v>0.99139414802065406</c:v>
                </c:pt>
                <c:pt idx="11">
                  <c:v>0.99427223205413218</c:v>
                </c:pt>
                <c:pt idx="12">
                  <c:v>0.99328752405045295</c:v>
                </c:pt>
                <c:pt idx="13">
                  <c:v>0.92610837438423643</c:v>
                </c:pt>
              </c:numCache>
            </c:numRef>
          </c:val>
          <c:extLst>
            <c:ext xmlns:c16="http://schemas.microsoft.com/office/drawing/2014/chart" uri="{C3380CC4-5D6E-409C-BE32-E72D297353CC}">
              <c16:uniqueId val="{0000000A-86A5-443D-9035-2A08595B1AD2}"/>
            </c:ext>
          </c:extLst>
        </c:ser>
        <c:ser>
          <c:idx val="1"/>
          <c:order val="1"/>
          <c:tx>
            <c:strRef>
              <c:f>Statistics!$E$27</c:f>
              <c:strCache>
                <c:ptCount val="1"/>
                <c:pt idx="0">
                  <c:v>Rural Roads</c:v>
                </c:pt>
              </c:strCache>
            </c:strRef>
          </c:tx>
          <c:spPr>
            <a:solidFill>
              <a:srgbClr val="F08D80"/>
            </a:solidFill>
            <a:ln>
              <a:noFill/>
            </a:ln>
            <a:effectLst/>
          </c:spPr>
          <c:invertIfNegative val="0"/>
          <c:dPt>
            <c:idx val="1"/>
            <c:invertIfNegative val="0"/>
            <c:bubble3D val="0"/>
            <c:spPr>
              <a:solidFill>
                <a:srgbClr val="F08D80">
                  <a:alpha val="55000"/>
                </a:srgbClr>
              </a:solidFill>
              <a:ln>
                <a:noFill/>
              </a:ln>
              <a:effectLst/>
            </c:spPr>
            <c:extLst>
              <c:ext xmlns:c16="http://schemas.microsoft.com/office/drawing/2014/chart" uri="{C3380CC4-5D6E-409C-BE32-E72D297353CC}">
                <c16:uniqueId val="{0000000C-86A5-443D-9035-2A08595B1AD2}"/>
              </c:ext>
            </c:extLst>
          </c:dPt>
          <c:dPt>
            <c:idx val="3"/>
            <c:invertIfNegative val="0"/>
            <c:bubble3D val="0"/>
            <c:spPr>
              <a:solidFill>
                <a:srgbClr val="F08D80">
                  <a:alpha val="55000"/>
                </a:srgbClr>
              </a:solidFill>
              <a:ln>
                <a:noFill/>
              </a:ln>
              <a:effectLst/>
            </c:spPr>
            <c:extLst>
              <c:ext xmlns:c16="http://schemas.microsoft.com/office/drawing/2014/chart" uri="{C3380CC4-5D6E-409C-BE32-E72D297353CC}">
                <c16:uniqueId val="{0000000E-86A5-443D-9035-2A08595B1AD2}"/>
              </c:ext>
            </c:extLst>
          </c:dPt>
          <c:dPt>
            <c:idx val="10"/>
            <c:invertIfNegative val="0"/>
            <c:bubble3D val="0"/>
            <c:spPr>
              <a:solidFill>
                <a:srgbClr val="F08D80">
                  <a:alpha val="55000"/>
                </a:srgbClr>
              </a:solidFill>
              <a:ln>
                <a:noFill/>
              </a:ln>
              <a:effectLst/>
            </c:spPr>
            <c:extLst>
              <c:ext xmlns:c16="http://schemas.microsoft.com/office/drawing/2014/chart" uri="{C3380CC4-5D6E-409C-BE32-E72D297353CC}">
                <c16:uniqueId val="{00000010-86A5-443D-9035-2A08595B1AD2}"/>
              </c:ext>
            </c:extLst>
          </c:dPt>
          <c:dPt>
            <c:idx val="13"/>
            <c:invertIfNegative val="0"/>
            <c:bubble3D val="0"/>
            <c:spPr>
              <a:solidFill>
                <a:srgbClr val="F08D80">
                  <a:alpha val="55000"/>
                </a:srgbClr>
              </a:solidFill>
              <a:ln>
                <a:noFill/>
              </a:ln>
              <a:effectLst/>
            </c:spPr>
            <c:extLst>
              <c:ext xmlns:c16="http://schemas.microsoft.com/office/drawing/2014/chart" uri="{C3380CC4-5D6E-409C-BE32-E72D297353CC}">
                <c16:uniqueId val="{00000012-86A5-443D-9035-2A08595B1AD2}"/>
              </c:ext>
            </c:extLst>
          </c:dPt>
          <c:dLbls>
            <c:dLbl>
              <c:idx val="5"/>
              <c:delete val="1"/>
              <c:extLst>
                <c:ext xmlns:c15="http://schemas.microsoft.com/office/drawing/2012/chart" uri="{CE6537A1-D6FC-4f65-9D91-7224C49458BB}"/>
                <c:ext xmlns:c16="http://schemas.microsoft.com/office/drawing/2014/chart" uri="{C3380CC4-5D6E-409C-BE32-E72D297353CC}">
                  <c16:uniqueId val="{00000022-6EDC-4869-804F-175C456E8948}"/>
                </c:ext>
              </c:extLst>
            </c:dLbl>
            <c:dLbl>
              <c:idx val="7"/>
              <c:delete val="1"/>
              <c:extLst>
                <c:ext xmlns:c15="http://schemas.microsoft.com/office/drawing/2012/chart" uri="{CE6537A1-D6FC-4f65-9D91-7224C49458BB}"/>
                <c:ext xmlns:c16="http://schemas.microsoft.com/office/drawing/2014/chart" uri="{C3380CC4-5D6E-409C-BE32-E72D297353CC}">
                  <c16:uniqueId val="{0000001F-6EDC-4869-804F-175C456E8948}"/>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'[1]Road Type'!$AS$5:$AS$19</c15:sqref>
                    </c15:fullRef>
                  </c:ext>
                </c:extLst>
                <c:f>('[1]Road Type'!$AS$5:$AS$17,'[1]Road Type'!$AS$19)</c:f>
                <c:numCache>
                  <c:formatCode>General</c:formatCode>
                  <c:ptCount val="14"/>
                  <c:pt idx="0">
                    <c:v>0</c:v>
                  </c:pt>
                  <c:pt idx="1">
                    <c:v>3.2803999999999611E-3</c:v>
                  </c:pt>
                  <c:pt idx="2">
                    <c:v>1.1540054860401661E-3</c:v>
                  </c:pt>
                  <c:pt idx="3">
                    <c:v>6.584213294792518E-2</c:v>
                  </c:pt>
                  <c:pt idx="4">
                    <c:v>3.8850116700448467E-3</c:v>
                  </c:pt>
                  <c:pt idx="5">
                    <c:v>0</c:v>
                  </c:pt>
                  <c:pt idx="6">
                    <c:v>3.0731944085859886E-2</c:v>
                  </c:pt>
                  <c:pt idx="7">
                    <c:v>5.2999965846538544E-3</c:v>
                  </c:pt>
                  <c:pt idx="8">
                    <c:v>0</c:v>
                  </c:pt>
                  <c:pt idx="9">
                    <c:v>0</c:v>
                  </c:pt>
                  <c:pt idx="10">
                    <c:v>1.7645703767793508E-3</c:v>
                  </c:pt>
                  <c:pt idx="11">
                    <c:v>0</c:v>
                  </c:pt>
                  <c:pt idx="12">
                    <c:v>0</c:v>
                  </c:pt>
                  <c:pt idx="13">
                    <c:v>3.8847207311429877E-3</c:v>
                  </c:pt>
                </c:numCache>
              </c:numRef>
            </c:plus>
            <c:minus>
              <c:numRef>
                <c:extLst>
                  <c:ext xmlns:c15="http://schemas.microsoft.com/office/drawing/2012/chart" uri="{02D57815-91ED-43cb-92C2-25804820EDAC}">
                    <c15:fullRef>
                      <c15:sqref>'[1]Road Type'!$AS$5:$AS$19</c15:sqref>
                    </c15:fullRef>
                  </c:ext>
                </c:extLst>
                <c:f>('[1]Road Type'!$AS$5:$AS$17,'[1]Road Type'!$AS$19)</c:f>
                <c:numCache>
                  <c:formatCode>General</c:formatCode>
                  <c:ptCount val="14"/>
                  <c:pt idx="0">
                    <c:v>0</c:v>
                  </c:pt>
                  <c:pt idx="1">
                    <c:v>3.2803999999999611E-3</c:v>
                  </c:pt>
                  <c:pt idx="2">
                    <c:v>1.1540054860401661E-3</c:v>
                  </c:pt>
                  <c:pt idx="3">
                    <c:v>6.584213294792518E-2</c:v>
                  </c:pt>
                  <c:pt idx="4">
                    <c:v>3.8850116700448467E-3</c:v>
                  </c:pt>
                  <c:pt idx="5">
                    <c:v>0</c:v>
                  </c:pt>
                  <c:pt idx="6">
                    <c:v>3.0731944085859886E-2</c:v>
                  </c:pt>
                  <c:pt idx="7">
                    <c:v>5.2999965846538544E-3</c:v>
                  </c:pt>
                  <c:pt idx="8">
                    <c:v>0</c:v>
                  </c:pt>
                  <c:pt idx="9">
                    <c:v>0</c:v>
                  </c:pt>
                  <c:pt idx="10">
                    <c:v>1.7645703767793508E-3</c:v>
                  </c:pt>
                  <c:pt idx="11">
                    <c:v>0</c:v>
                  </c:pt>
                  <c:pt idx="12">
                    <c:v>0</c:v>
                  </c:pt>
                  <c:pt idx="13">
                    <c:v>3.8847207311429877E-3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Statistics!$B$28:$B$42</c15:sqref>
                  </c15:fullRef>
                </c:ext>
              </c:extLst>
              <c:f>(Statistics!$B$28:$B$40,Statistics!$B$42)</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Statistics!$E$28:$E$42</c15:sqref>
                  </c15:fullRef>
                </c:ext>
              </c:extLst>
              <c:f>(Statistics!$E$28:$E$40,Statistics!$E$42)</c:f>
              <c:numCache>
                <c:formatCode>0.0%</c:formatCode>
                <c:ptCount val="14"/>
                <c:pt idx="0">
                  <c:v>1</c:v>
                </c:pt>
                <c:pt idx="1">
                  <c:v>0.9957471</c:v>
                </c:pt>
                <c:pt idx="2">
                  <c:v>0.99929023007659734</c:v>
                </c:pt>
                <c:pt idx="3">
                  <c:v>0.89252873563218371</c:v>
                </c:pt>
                <c:pt idx="4">
                  <c:v>0.99602780536246271</c:v>
                </c:pt>
                <c:pt idx="5">
                  <c:v>0</c:v>
                </c:pt>
                <c:pt idx="6">
                  <c:v>0.83699999999999997</c:v>
                </c:pt>
                <c:pt idx="7">
                  <c:v>0</c:v>
                </c:pt>
                <c:pt idx="8">
                  <c:v>1</c:v>
                </c:pt>
                <c:pt idx="9">
                  <c:v>1</c:v>
                </c:pt>
                <c:pt idx="10">
                  <c:v>0.99531981279251169</c:v>
                </c:pt>
                <c:pt idx="11">
                  <c:v>1</c:v>
                </c:pt>
                <c:pt idx="12">
                  <c:v>1</c:v>
                </c:pt>
                <c:pt idx="13">
                  <c:v>0.98935677926885701</c:v>
                </c:pt>
              </c:numCache>
            </c:numRef>
          </c:val>
          <c:extLst>
            <c:ext xmlns:c16="http://schemas.microsoft.com/office/drawing/2014/chart" uri="{C3380CC4-5D6E-409C-BE32-E72D297353CC}">
              <c16:uniqueId val="{00000013-86A5-443D-9035-2A08595B1AD2}"/>
            </c:ext>
          </c:extLst>
        </c:ser>
        <c:ser>
          <c:idx val="2"/>
          <c:order val="2"/>
          <c:tx>
            <c:strRef>
              <c:f>Statistics!$G$27</c:f>
              <c:strCache>
                <c:ptCount val="1"/>
                <c:pt idx="0">
                  <c:v>Motorways</c:v>
                </c:pt>
              </c:strCache>
            </c:strRef>
          </c:tx>
          <c:spPr>
            <a:solidFill>
              <a:srgbClr val="F7B984"/>
            </a:solidFill>
            <a:ln>
              <a:noFill/>
            </a:ln>
            <a:effectLst/>
          </c:spPr>
          <c:invertIfNegative val="0"/>
          <c:dPt>
            <c:idx val="3"/>
            <c:invertIfNegative val="0"/>
            <c:bubble3D val="0"/>
            <c:spPr>
              <a:solidFill>
                <a:srgbClr val="F7B984">
                  <a:alpha val="54000"/>
                </a:srgbClr>
              </a:solidFill>
              <a:ln>
                <a:noFill/>
              </a:ln>
              <a:effectLst/>
            </c:spPr>
            <c:extLst>
              <c:ext xmlns:c16="http://schemas.microsoft.com/office/drawing/2014/chart" uri="{C3380CC4-5D6E-409C-BE32-E72D297353CC}">
                <c16:uniqueId val="{00000017-86A5-443D-9035-2A08595B1AD2}"/>
              </c:ext>
            </c:extLst>
          </c:dPt>
          <c:dPt>
            <c:idx val="4"/>
            <c:invertIfNegative val="0"/>
            <c:bubble3D val="0"/>
            <c:spPr>
              <a:solidFill>
                <a:srgbClr val="F7B984">
                  <a:alpha val="54000"/>
                </a:srgbClr>
              </a:solidFill>
              <a:ln>
                <a:noFill/>
              </a:ln>
              <a:effectLst/>
            </c:spPr>
            <c:extLst>
              <c:ext xmlns:c16="http://schemas.microsoft.com/office/drawing/2014/chart" uri="{C3380CC4-5D6E-409C-BE32-E72D297353CC}">
                <c16:uniqueId val="{00000019-86A5-443D-9035-2A08595B1AD2}"/>
              </c:ext>
            </c:extLst>
          </c:dPt>
          <c:dPt>
            <c:idx val="6"/>
            <c:invertIfNegative val="0"/>
            <c:bubble3D val="0"/>
            <c:spPr>
              <a:solidFill>
                <a:srgbClr val="F7B984">
                  <a:alpha val="54000"/>
                </a:srgbClr>
              </a:solidFill>
              <a:ln>
                <a:noFill/>
              </a:ln>
              <a:effectLst/>
            </c:spPr>
            <c:extLst>
              <c:ext xmlns:c16="http://schemas.microsoft.com/office/drawing/2014/chart" uri="{C3380CC4-5D6E-409C-BE32-E72D297353CC}">
                <c16:uniqueId val="{0000001B-86A5-443D-9035-2A08595B1AD2}"/>
              </c:ext>
            </c:extLst>
          </c:dPt>
          <c:dPt>
            <c:idx val="10"/>
            <c:invertIfNegative val="0"/>
            <c:bubble3D val="0"/>
            <c:spPr>
              <a:solidFill>
                <a:srgbClr val="F7B984">
                  <a:alpha val="54000"/>
                </a:srgbClr>
              </a:solidFill>
              <a:ln>
                <a:noFill/>
              </a:ln>
              <a:effectLst/>
            </c:spPr>
            <c:extLst>
              <c:ext xmlns:c16="http://schemas.microsoft.com/office/drawing/2014/chart" uri="{C3380CC4-5D6E-409C-BE32-E72D297353CC}">
                <c16:uniqueId val="{0000001D-86A5-443D-9035-2A08595B1AD2}"/>
              </c:ext>
            </c:extLst>
          </c:dPt>
          <c:dPt>
            <c:idx val="11"/>
            <c:invertIfNegative val="0"/>
            <c:bubble3D val="0"/>
            <c:spPr>
              <a:solidFill>
                <a:srgbClr val="F7B984">
                  <a:alpha val="54000"/>
                </a:srgbClr>
              </a:solidFill>
              <a:ln>
                <a:noFill/>
              </a:ln>
              <a:effectLst/>
            </c:spPr>
            <c:extLst>
              <c:ext xmlns:c16="http://schemas.microsoft.com/office/drawing/2014/chart" uri="{C3380CC4-5D6E-409C-BE32-E72D297353CC}">
                <c16:uniqueId val="{0000001F-86A5-443D-9035-2A08595B1AD2}"/>
              </c:ext>
            </c:extLst>
          </c:dPt>
          <c:dPt>
            <c:idx val="12"/>
            <c:invertIfNegative val="0"/>
            <c:bubble3D val="0"/>
            <c:spPr>
              <a:solidFill>
                <a:srgbClr val="F7B984">
                  <a:alpha val="54000"/>
                </a:srgbClr>
              </a:solidFill>
              <a:ln>
                <a:noFill/>
              </a:ln>
              <a:effectLst/>
            </c:spPr>
            <c:extLst>
              <c:ext xmlns:c16="http://schemas.microsoft.com/office/drawing/2014/chart" uri="{C3380CC4-5D6E-409C-BE32-E72D297353CC}">
                <c16:uniqueId val="{00000021-86A5-443D-9035-2A08595B1AD2}"/>
              </c:ext>
            </c:extLst>
          </c:dPt>
          <c:dPt>
            <c:idx val="13"/>
            <c:invertIfNegative val="0"/>
            <c:bubble3D val="0"/>
            <c:spPr>
              <a:solidFill>
                <a:srgbClr val="F7B984">
                  <a:alpha val="54000"/>
                </a:srgbClr>
              </a:solidFill>
              <a:ln>
                <a:noFill/>
              </a:ln>
              <a:effectLst/>
            </c:spPr>
            <c:extLst>
              <c:ext xmlns:c16="http://schemas.microsoft.com/office/drawing/2014/chart" uri="{C3380CC4-5D6E-409C-BE32-E72D297353CC}">
                <c16:uniqueId val="{00000023-86A5-443D-9035-2A08595B1AD2}"/>
              </c:ext>
            </c:extLst>
          </c:dPt>
          <c:dLbls>
            <c:dLbl>
              <c:idx val="5"/>
              <c:delete val="1"/>
              <c:extLst>
                <c:ext xmlns:c15="http://schemas.microsoft.com/office/drawing/2012/chart" uri="{CE6537A1-D6FC-4f65-9D91-7224C49458BB}"/>
                <c:ext xmlns:c16="http://schemas.microsoft.com/office/drawing/2014/chart" uri="{C3380CC4-5D6E-409C-BE32-E72D297353CC}">
                  <c16:uniqueId val="{00000021-6EDC-4869-804F-175C456E8948}"/>
                </c:ext>
              </c:extLst>
            </c:dLbl>
            <c:dLbl>
              <c:idx val="7"/>
              <c:delete val="1"/>
              <c:extLst>
                <c:ext xmlns:c15="http://schemas.microsoft.com/office/drawing/2012/chart" uri="{CE6537A1-D6FC-4f65-9D91-7224C49458BB}"/>
                <c:ext xmlns:c16="http://schemas.microsoft.com/office/drawing/2014/chart" uri="{C3380CC4-5D6E-409C-BE32-E72D297353CC}">
                  <c16:uniqueId val="{00000020-6EDC-4869-804F-175C456E8948}"/>
                </c:ext>
              </c:extLst>
            </c:dLbl>
            <c:dLbl>
              <c:idx val="8"/>
              <c:delete val="1"/>
              <c:extLst>
                <c:ext xmlns:c15="http://schemas.microsoft.com/office/drawing/2012/chart" uri="{CE6537A1-D6FC-4f65-9D91-7224C49458BB}"/>
                <c:ext xmlns:c16="http://schemas.microsoft.com/office/drawing/2014/chart" uri="{C3380CC4-5D6E-409C-BE32-E72D297353CC}">
                  <c16:uniqueId val="{00000023-6EDC-4869-804F-175C456E8948}"/>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'[1]Road Type'!$AU$5:$AU$19</c15:sqref>
                    </c15:fullRef>
                  </c:ext>
                </c:extLst>
                <c:f>('[1]Road Type'!$AU$5:$AU$17,'[1]Road Type'!$AU$19)</c:f>
                <c:numCache>
                  <c:formatCode>General</c:formatCode>
                  <c:ptCount val="14"/>
                  <c:pt idx="0">
                    <c:v>0</c:v>
                  </c:pt>
                  <c:pt idx="1">
                    <c:v>0</c:v>
                  </c:pt>
                  <c:pt idx="2">
                    <c:v>3.033458949420309E-3</c:v>
                  </c:pt>
                  <c:pt idx="3">
                    <c:v>3.970122709400048E-2</c:v>
                  </c:pt>
                  <c:pt idx="4">
                    <c:v>0</c:v>
                  </c:pt>
                  <c:pt idx="5">
                    <c:v>0</c:v>
                  </c:pt>
                  <c:pt idx="6">
                    <c:v>3.0838610292262536E-2</c:v>
                  </c:pt>
                  <c:pt idx="7">
                    <c:v>5.2999965846538544E-3</c:v>
                  </c:pt>
                  <c:pt idx="8">
                    <c:v>0</c:v>
                  </c:pt>
                  <c:pt idx="9">
                    <c:v>0</c:v>
                  </c:pt>
                  <c:pt idx="10">
                    <c:v>9.009009009008917E-4</c:v>
                  </c:pt>
                  <c:pt idx="11">
                    <c:v>0</c:v>
                  </c:pt>
                  <c:pt idx="12">
                    <c:v>0</c:v>
                  </c:pt>
                  <c:pt idx="13">
                    <c:v>4.9384043478261086E-3</c:v>
                  </c:pt>
                </c:numCache>
              </c:numRef>
            </c:plus>
            <c:minus>
              <c:numRef>
                <c:extLst>
                  <c:ext xmlns:c15="http://schemas.microsoft.com/office/drawing/2012/chart" uri="{02D57815-91ED-43cb-92C2-25804820EDAC}">
                    <c15:fullRef>
                      <c15:sqref>'[1]Road Type'!$AU$5:$AU$19</c15:sqref>
                    </c15:fullRef>
                  </c:ext>
                </c:extLst>
                <c:f>('[1]Road Type'!$AU$5:$AU$17,'[1]Road Type'!$AU$19)</c:f>
                <c:numCache>
                  <c:formatCode>General</c:formatCode>
                  <c:ptCount val="14"/>
                  <c:pt idx="0">
                    <c:v>0</c:v>
                  </c:pt>
                  <c:pt idx="1">
                    <c:v>0</c:v>
                  </c:pt>
                  <c:pt idx="2">
                    <c:v>3.033458949420309E-3</c:v>
                  </c:pt>
                  <c:pt idx="3">
                    <c:v>3.970122709400048E-2</c:v>
                  </c:pt>
                  <c:pt idx="4">
                    <c:v>0</c:v>
                  </c:pt>
                  <c:pt idx="5">
                    <c:v>0</c:v>
                  </c:pt>
                  <c:pt idx="6">
                    <c:v>3.0838610292262536E-2</c:v>
                  </c:pt>
                  <c:pt idx="7">
                    <c:v>5.2999965846538544E-3</c:v>
                  </c:pt>
                  <c:pt idx="8">
                    <c:v>0</c:v>
                  </c:pt>
                  <c:pt idx="9">
                    <c:v>0</c:v>
                  </c:pt>
                  <c:pt idx="10">
                    <c:v>9.009009009008917E-4</c:v>
                  </c:pt>
                  <c:pt idx="11">
                    <c:v>0</c:v>
                  </c:pt>
                  <c:pt idx="12">
                    <c:v>0</c:v>
                  </c:pt>
                  <c:pt idx="13">
                    <c:v>4.9384043478261086E-3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Statistics!$B$28:$B$42</c15:sqref>
                  </c15:fullRef>
                </c:ext>
              </c:extLst>
              <c:f>(Statistics!$B$28:$B$40,Statistics!$B$42)</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Statistics!$G$28:$G$42</c15:sqref>
                  </c15:fullRef>
                </c:ext>
              </c:extLst>
              <c:f>(Statistics!$G$28:$G$40,Statistics!$G$42)</c:f>
              <c:numCache>
                <c:formatCode>0.0%</c:formatCode>
                <c:ptCount val="14"/>
                <c:pt idx="0">
                  <c:v>1</c:v>
                </c:pt>
                <c:pt idx="1">
                  <c:v>1</c:v>
                </c:pt>
                <c:pt idx="2">
                  <c:v>0.99820267261689</c:v>
                </c:pt>
                <c:pt idx="3">
                  <c:v>0.95668397536529404</c:v>
                </c:pt>
                <c:pt idx="4">
                  <c:v>1</c:v>
                </c:pt>
                <c:pt idx="5">
                  <c:v>0</c:v>
                </c:pt>
                <c:pt idx="6">
                  <c:v>0.94899999999999995</c:v>
                </c:pt>
                <c:pt idx="7">
                  <c:v>0</c:v>
                </c:pt>
                <c:pt idx="8">
                  <c:v>0</c:v>
                </c:pt>
                <c:pt idx="9">
                  <c:v>0</c:v>
                </c:pt>
                <c:pt idx="10">
                  <c:v>0.99909909909909911</c:v>
                </c:pt>
                <c:pt idx="11">
                  <c:v>1</c:v>
                </c:pt>
                <c:pt idx="12">
                  <c:v>1</c:v>
                </c:pt>
                <c:pt idx="13">
                  <c:v>0.9826086956521739</c:v>
                </c:pt>
              </c:numCache>
            </c:numRef>
          </c:val>
          <c:extLst>
            <c:ext xmlns:c16="http://schemas.microsoft.com/office/drawing/2014/chart" uri="{C3380CC4-5D6E-409C-BE32-E72D297353CC}">
              <c16:uniqueId val="{00000026-86A5-443D-9035-2A08595B1AD2}"/>
            </c:ext>
          </c:extLst>
        </c:ser>
        <c:ser>
          <c:idx val="3"/>
          <c:order val="3"/>
          <c:tx>
            <c:strRef>
              <c:f>Statistics!$I$27</c:f>
              <c:strCache>
                <c:ptCount val="1"/>
                <c:pt idx="0">
                  <c:v>Expressways</c:v>
                </c:pt>
              </c:strCache>
            </c:strRef>
          </c:tx>
          <c:spPr>
            <a:solidFill>
              <a:srgbClr val="737B8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6EDC-4869-804F-175C456E8948}"/>
                </c:ext>
              </c:extLst>
            </c:dLbl>
            <c:dLbl>
              <c:idx val="1"/>
              <c:delete val="1"/>
              <c:extLst>
                <c:ext xmlns:c15="http://schemas.microsoft.com/office/drawing/2012/chart" uri="{CE6537A1-D6FC-4f65-9D91-7224C49458BB}"/>
                <c:ext xmlns:c16="http://schemas.microsoft.com/office/drawing/2014/chart" uri="{C3380CC4-5D6E-409C-BE32-E72D297353CC}">
                  <c16:uniqueId val="{00000025-6EDC-4869-804F-175C456E8948}"/>
                </c:ext>
              </c:extLst>
            </c:dLbl>
            <c:dLbl>
              <c:idx val="2"/>
              <c:delete val="1"/>
              <c:extLst>
                <c:ext xmlns:c15="http://schemas.microsoft.com/office/drawing/2012/chart" uri="{CE6537A1-D6FC-4f65-9D91-7224C49458BB}"/>
                <c:ext xmlns:c16="http://schemas.microsoft.com/office/drawing/2014/chart" uri="{C3380CC4-5D6E-409C-BE32-E72D297353CC}">
                  <c16:uniqueId val="{00000026-6EDC-4869-804F-175C456E8948}"/>
                </c:ext>
              </c:extLst>
            </c:dLbl>
            <c:dLbl>
              <c:idx val="3"/>
              <c:delete val="1"/>
              <c:extLst>
                <c:ext xmlns:c15="http://schemas.microsoft.com/office/drawing/2012/chart" uri="{CE6537A1-D6FC-4f65-9D91-7224C49458BB}"/>
                <c:ext xmlns:c16="http://schemas.microsoft.com/office/drawing/2014/chart" uri="{C3380CC4-5D6E-409C-BE32-E72D297353CC}">
                  <c16:uniqueId val="{00000027-6EDC-4869-804F-175C456E8948}"/>
                </c:ext>
              </c:extLst>
            </c:dLbl>
            <c:dLbl>
              <c:idx val="4"/>
              <c:delete val="1"/>
              <c:extLst>
                <c:ext xmlns:c15="http://schemas.microsoft.com/office/drawing/2012/chart" uri="{CE6537A1-D6FC-4f65-9D91-7224C49458BB}"/>
                <c:ext xmlns:c16="http://schemas.microsoft.com/office/drawing/2014/chart" uri="{C3380CC4-5D6E-409C-BE32-E72D297353CC}">
                  <c16:uniqueId val="{00000028-6EDC-4869-804F-175C456E8948}"/>
                </c:ext>
              </c:extLst>
            </c:dLbl>
            <c:dLbl>
              <c:idx val="5"/>
              <c:delete val="1"/>
              <c:extLst>
                <c:ext xmlns:c15="http://schemas.microsoft.com/office/drawing/2012/chart" uri="{CE6537A1-D6FC-4f65-9D91-7224C49458BB}"/>
                <c:ext xmlns:c16="http://schemas.microsoft.com/office/drawing/2014/chart" uri="{C3380CC4-5D6E-409C-BE32-E72D297353CC}">
                  <c16:uniqueId val="{00000029-6EDC-4869-804F-175C456E8948}"/>
                </c:ext>
              </c:extLst>
            </c:dLbl>
            <c:dLbl>
              <c:idx val="6"/>
              <c:delete val="1"/>
              <c:extLst>
                <c:ext xmlns:c15="http://schemas.microsoft.com/office/drawing/2012/chart" uri="{CE6537A1-D6FC-4f65-9D91-7224C49458BB}"/>
                <c:ext xmlns:c16="http://schemas.microsoft.com/office/drawing/2014/chart" uri="{C3380CC4-5D6E-409C-BE32-E72D297353CC}">
                  <c16:uniqueId val="{0000002A-6EDC-4869-804F-175C456E8948}"/>
                </c:ext>
              </c:extLst>
            </c:dLbl>
            <c:dLbl>
              <c:idx val="7"/>
              <c:delete val="1"/>
              <c:extLst>
                <c:ext xmlns:c15="http://schemas.microsoft.com/office/drawing/2012/chart" uri="{CE6537A1-D6FC-4f65-9D91-7224C49458BB}"/>
                <c:ext xmlns:c16="http://schemas.microsoft.com/office/drawing/2014/chart" uri="{C3380CC4-5D6E-409C-BE32-E72D297353CC}">
                  <c16:uniqueId val="{0000002B-6EDC-4869-804F-175C456E8948}"/>
                </c:ext>
              </c:extLst>
            </c:dLbl>
            <c:dLbl>
              <c:idx val="8"/>
              <c:delete val="1"/>
              <c:extLst>
                <c:ext xmlns:c15="http://schemas.microsoft.com/office/drawing/2012/chart" uri="{CE6537A1-D6FC-4f65-9D91-7224C49458BB}"/>
                <c:ext xmlns:c16="http://schemas.microsoft.com/office/drawing/2014/chart" uri="{C3380CC4-5D6E-409C-BE32-E72D297353CC}">
                  <c16:uniqueId val="{0000002C-6EDC-4869-804F-175C456E8948}"/>
                </c:ext>
              </c:extLst>
            </c:dLbl>
            <c:dLbl>
              <c:idx val="9"/>
              <c:delete val="1"/>
              <c:extLst>
                <c:ext xmlns:c15="http://schemas.microsoft.com/office/drawing/2012/chart" uri="{CE6537A1-D6FC-4f65-9D91-7224C49458BB}"/>
                <c:ext xmlns:c16="http://schemas.microsoft.com/office/drawing/2014/chart" uri="{C3380CC4-5D6E-409C-BE32-E72D297353CC}">
                  <c16:uniqueId val="{0000002D-6EDC-4869-804F-175C456E8948}"/>
                </c:ext>
              </c:extLst>
            </c:dLbl>
            <c:dLbl>
              <c:idx val="10"/>
              <c:delete val="1"/>
              <c:extLst>
                <c:ext xmlns:c15="http://schemas.microsoft.com/office/drawing/2012/chart" uri="{CE6537A1-D6FC-4f65-9D91-7224C49458BB}"/>
                <c:ext xmlns:c16="http://schemas.microsoft.com/office/drawing/2014/chart" uri="{C3380CC4-5D6E-409C-BE32-E72D297353CC}">
                  <c16:uniqueId val="{0000002E-6EDC-4869-804F-175C456E8948}"/>
                </c:ext>
              </c:extLst>
            </c:dLbl>
            <c:dLbl>
              <c:idx val="11"/>
              <c:delete val="1"/>
              <c:extLst>
                <c:ext xmlns:c15="http://schemas.microsoft.com/office/drawing/2012/chart" uri="{CE6537A1-D6FC-4f65-9D91-7224C49458BB}"/>
                <c:ext xmlns:c16="http://schemas.microsoft.com/office/drawing/2014/chart" uri="{C3380CC4-5D6E-409C-BE32-E72D297353CC}">
                  <c16:uniqueId val="{0000002F-6EDC-4869-804F-175C456E8948}"/>
                </c:ext>
              </c:extLst>
            </c:dLbl>
            <c:dLbl>
              <c:idx val="12"/>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extLst>
                <c:ext xmlns:c16="http://schemas.microsoft.com/office/drawing/2014/chart" uri="{C3380CC4-5D6E-409C-BE32-E72D297353CC}">
                  <c16:uniqueId val="{00000027-86A5-443D-9035-2A08595B1AD2}"/>
                </c:ext>
              </c:extLst>
            </c:dLbl>
            <c:dLbl>
              <c:idx val="13"/>
              <c:delete val="1"/>
              <c:extLst>
                <c:ext xmlns:c15="http://schemas.microsoft.com/office/drawing/2012/chart" uri="{CE6537A1-D6FC-4f65-9D91-7224C49458BB}"/>
                <c:ext xmlns:c16="http://schemas.microsoft.com/office/drawing/2014/chart" uri="{C3380CC4-5D6E-409C-BE32-E72D297353CC}">
                  <c16:uniqueId val="{00000030-6EDC-4869-804F-175C456E89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Statistics!$B$28:$B$42</c15:sqref>
                  </c15:fullRef>
                </c:ext>
              </c:extLst>
              <c:f>(Statistics!$B$28:$B$40,Statistics!$B$42)</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Statistics!$I$28:$I$42</c15:sqref>
                  </c15:fullRef>
                </c:ext>
              </c:extLst>
              <c:f>(Statistics!$I$28:$I$40,Statistics!$I$42)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formatCode="0.0%">
                  <c:v>1</c:v>
                </c:pt>
                <c:pt idx="13">
                  <c:v>0</c:v>
                </c:pt>
              </c:numCache>
            </c:numRef>
          </c:val>
          <c:extLst>
            <c:ext xmlns:c16="http://schemas.microsoft.com/office/drawing/2014/chart" uri="{C3380CC4-5D6E-409C-BE32-E72D297353CC}">
              <c16:uniqueId val="{00000028-86A5-443D-9035-2A08595B1AD2}"/>
            </c:ext>
          </c:extLst>
        </c:ser>
        <c:dLbls>
          <c:dLblPos val="ctr"/>
          <c:showLegendKey val="0"/>
          <c:showVal val="1"/>
          <c:showCatName val="0"/>
          <c:showSerName val="0"/>
          <c:showPercent val="0"/>
          <c:showBubbleSize val="0"/>
        </c:dLbls>
        <c:gapWidth val="219"/>
        <c:overlap val="-27"/>
        <c:axId val="487903280"/>
        <c:axId val="487904592"/>
      </c:barChart>
      <c:catAx>
        <c:axId val="48790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87904592"/>
        <c:crosses val="autoZero"/>
        <c:auto val="1"/>
        <c:lblAlgn val="ctr"/>
        <c:lblOffset val="100"/>
        <c:noMultiLvlLbl val="0"/>
      </c:catAx>
      <c:valAx>
        <c:axId val="487904592"/>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87903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PTWs by time period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Statistics!$C$71</c:f>
              <c:strCache>
                <c:ptCount val="1"/>
                <c:pt idx="0">
                  <c:v>Weekday</c:v>
                </c:pt>
              </c:strCache>
            </c:strRef>
          </c:tx>
          <c:spPr>
            <a:solidFill>
              <a:srgbClr val="51DEB8"/>
            </a:solidFill>
            <a:ln>
              <a:noFill/>
            </a:ln>
            <a:effectLst/>
          </c:spPr>
          <c:invertIfNegative val="0"/>
          <c:dPt>
            <c:idx val="1"/>
            <c:invertIfNegative val="0"/>
            <c:bubble3D val="0"/>
            <c:spPr>
              <a:solidFill>
                <a:srgbClr val="51DEB8">
                  <a:alpha val="54000"/>
                </a:srgbClr>
              </a:solidFill>
              <a:ln>
                <a:noFill/>
              </a:ln>
              <a:effectLst/>
            </c:spPr>
            <c:extLst>
              <c:ext xmlns:c16="http://schemas.microsoft.com/office/drawing/2014/chart" uri="{C3380CC4-5D6E-409C-BE32-E72D297353CC}">
                <c16:uniqueId val="{00000010-6B7B-4174-B511-FD8A714ACCA4}"/>
              </c:ext>
            </c:extLst>
          </c:dPt>
          <c:dPt>
            <c:idx val="3"/>
            <c:invertIfNegative val="0"/>
            <c:bubble3D val="0"/>
            <c:spPr>
              <a:solidFill>
                <a:srgbClr val="51DEB8">
                  <a:alpha val="54000"/>
                </a:srgbClr>
              </a:solidFill>
              <a:ln>
                <a:noFill/>
              </a:ln>
              <a:effectLst/>
            </c:spPr>
            <c:extLst>
              <c:ext xmlns:c16="http://schemas.microsoft.com/office/drawing/2014/chart" uri="{C3380CC4-5D6E-409C-BE32-E72D297353CC}">
                <c16:uniqueId val="{00000001-6B7B-4174-B511-FD8A714ACCA4}"/>
              </c:ext>
            </c:extLst>
          </c:dPt>
          <c:dPt>
            <c:idx val="5"/>
            <c:invertIfNegative val="0"/>
            <c:bubble3D val="0"/>
            <c:spPr>
              <a:solidFill>
                <a:srgbClr val="51DEB8">
                  <a:alpha val="54000"/>
                </a:srgbClr>
              </a:solidFill>
              <a:ln>
                <a:noFill/>
              </a:ln>
              <a:effectLst/>
            </c:spPr>
            <c:extLst>
              <c:ext xmlns:c16="http://schemas.microsoft.com/office/drawing/2014/chart" uri="{C3380CC4-5D6E-409C-BE32-E72D297353CC}">
                <c16:uniqueId val="{00000003-6B7B-4174-B511-FD8A714ACCA4}"/>
              </c:ext>
            </c:extLst>
          </c:dPt>
          <c:dPt>
            <c:idx val="7"/>
            <c:invertIfNegative val="0"/>
            <c:bubble3D val="0"/>
            <c:spPr>
              <a:solidFill>
                <a:srgbClr val="51DEB8">
                  <a:alpha val="54000"/>
                </a:srgbClr>
              </a:solidFill>
              <a:ln>
                <a:noFill/>
              </a:ln>
              <a:effectLst/>
            </c:spPr>
            <c:extLst>
              <c:ext xmlns:c16="http://schemas.microsoft.com/office/drawing/2014/chart" uri="{C3380CC4-5D6E-409C-BE32-E72D297353CC}">
                <c16:uniqueId val="{00000013-05F5-46A2-8BD5-2133DA93E59C}"/>
              </c:ext>
            </c:extLst>
          </c:dPt>
          <c:dPt>
            <c:idx val="10"/>
            <c:invertIfNegative val="0"/>
            <c:bubble3D val="0"/>
            <c:spPr>
              <a:solidFill>
                <a:srgbClr val="51DEB8">
                  <a:alpha val="54000"/>
                </a:srgbClr>
              </a:solidFill>
              <a:ln>
                <a:noFill/>
              </a:ln>
              <a:effectLst/>
            </c:spPr>
            <c:extLst>
              <c:ext xmlns:c16="http://schemas.microsoft.com/office/drawing/2014/chart" uri="{C3380CC4-5D6E-409C-BE32-E72D297353CC}">
                <c16:uniqueId val="{00000005-6B7B-4174-B511-FD8A714ACCA4}"/>
              </c:ext>
            </c:extLst>
          </c:dPt>
          <c:dPt>
            <c:idx val="13"/>
            <c:invertIfNegative val="0"/>
            <c:bubble3D val="0"/>
            <c:spPr>
              <a:solidFill>
                <a:srgbClr val="51DEB8">
                  <a:alpha val="54000"/>
                </a:srgbClr>
              </a:solidFill>
              <a:ln>
                <a:noFill/>
              </a:ln>
              <a:effectLst/>
            </c:spPr>
            <c:extLst>
              <c:ext xmlns:c16="http://schemas.microsoft.com/office/drawing/2014/chart" uri="{C3380CC4-5D6E-409C-BE32-E72D297353CC}">
                <c16:uniqueId val="{0000000D-6B7B-4174-B511-FD8A714ACCA4}"/>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Statistics!$D$72:$D$86</c15:sqref>
                    </c15:fullRef>
                  </c:ext>
                </c:extLst>
                <c:f>(Statistics!$D$72:$D$84,Statistics!$D$86)</c:f>
                <c:numCache>
                  <c:formatCode>General</c:formatCode>
                  <c:ptCount val="14"/>
                  <c:pt idx="0">
                    <c:v>2.6000000000000467E-3</c:v>
                  </c:pt>
                  <c:pt idx="1">
                    <c:v>1.3641999999999932E-2</c:v>
                  </c:pt>
                  <c:pt idx="2">
                    <c:v>1.0251582685033012E-2</c:v>
                  </c:pt>
                  <c:pt idx="3">
                    <c:v>2.6061741659396898E-2</c:v>
                  </c:pt>
                  <c:pt idx="4">
                    <c:v>4.4629192875295098E-3</c:v>
                  </c:pt>
                  <c:pt idx="5">
                    <c:v>0</c:v>
                  </c:pt>
                  <c:pt idx="6">
                    <c:v>1.5017108142258984E-2</c:v>
                  </c:pt>
                  <c:pt idx="7">
                    <c:v>6.9000000000000172E-3</c:v>
                  </c:pt>
                  <c:pt idx="8">
                    <c:v>0</c:v>
                  </c:pt>
                  <c:pt idx="9">
                    <c:v>4.1436464088397962E-3</c:v>
                  </c:pt>
                  <c:pt idx="10">
                    <c:v>1.7645703767793508E-3</c:v>
                  </c:pt>
                  <c:pt idx="11">
                    <c:v>1.9302809757199002E-3</c:v>
                  </c:pt>
                  <c:pt idx="12">
                    <c:v>5.5085836820224499E-3</c:v>
                  </c:pt>
                  <c:pt idx="13">
                    <c:v>5.2234877232647525E-3</c:v>
                  </c:pt>
                </c:numCache>
              </c:numRef>
            </c:plus>
            <c:minus>
              <c:numRef>
                <c:extLst>
                  <c:ext xmlns:c15="http://schemas.microsoft.com/office/drawing/2012/chart" uri="{02D57815-91ED-43cb-92C2-25804820EDAC}">
                    <c15:fullRef>
                      <c15:sqref>Statistics!$D$72:$D$86</c15:sqref>
                    </c15:fullRef>
                  </c:ext>
                </c:extLst>
                <c:f>(Statistics!$D$72:$D$84,Statistics!$D$86)</c:f>
                <c:numCache>
                  <c:formatCode>General</c:formatCode>
                  <c:ptCount val="14"/>
                  <c:pt idx="0">
                    <c:v>2.6000000000000467E-3</c:v>
                  </c:pt>
                  <c:pt idx="1">
                    <c:v>1.3641999999999932E-2</c:v>
                  </c:pt>
                  <c:pt idx="2">
                    <c:v>1.0251582685033012E-2</c:v>
                  </c:pt>
                  <c:pt idx="3">
                    <c:v>2.6061741659396898E-2</c:v>
                  </c:pt>
                  <c:pt idx="4">
                    <c:v>4.4629192875295098E-3</c:v>
                  </c:pt>
                  <c:pt idx="5">
                    <c:v>0</c:v>
                  </c:pt>
                  <c:pt idx="6">
                    <c:v>1.5017108142258984E-2</c:v>
                  </c:pt>
                  <c:pt idx="7">
                    <c:v>6.9000000000000172E-3</c:v>
                  </c:pt>
                  <c:pt idx="8">
                    <c:v>0</c:v>
                  </c:pt>
                  <c:pt idx="9">
                    <c:v>4.1436464088397962E-3</c:v>
                  </c:pt>
                  <c:pt idx="10">
                    <c:v>1.7645703767793508E-3</c:v>
                  </c:pt>
                  <c:pt idx="11">
                    <c:v>1.9302809757199002E-3</c:v>
                  </c:pt>
                  <c:pt idx="12">
                    <c:v>5.5085836820224499E-3</c:v>
                  </c:pt>
                  <c:pt idx="13">
                    <c:v>5.2234877232647525E-3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Statistics!$B$72:$B$86</c15:sqref>
                  </c15:fullRef>
                </c:ext>
              </c:extLst>
              <c:f>(Statistics!$B$72:$B$84,Statistics!$B$86)</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Statistics!$C$72:$C$86</c15:sqref>
                  </c15:fullRef>
                </c:ext>
              </c:extLst>
              <c:f>(Statistics!$C$72:$C$84,Statistics!$C$86)</c:f>
              <c:numCache>
                <c:formatCode>0.00%</c:formatCode>
                <c:ptCount val="14"/>
                <c:pt idx="0">
                  <c:v>0.997</c:v>
                </c:pt>
                <c:pt idx="1">
                  <c:v>0.99590199999999995</c:v>
                </c:pt>
                <c:pt idx="2">
                  <c:v>0.95592773681974619</c:v>
                </c:pt>
                <c:pt idx="3">
                  <c:v>0.88468619860139674</c:v>
                </c:pt>
                <c:pt idx="4">
                  <c:v>0.99314546839299311</c:v>
                </c:pt>
                <c:pt idx="5">
                  <c:v>0.99501424501424507</c:v>
                </c:pt>
                <c:pt idx="6">
                  <c:v>0.80900000000000005</c:v>
                </c:pt>
                <c:pt idx="7">
                  <c:v>0.98819999999999997</c:v>
                </c:pt>
                <c:pt idx="8">
                  <c:v>1</c:v>
                </c:pt>
                <c:pt idx="9">
                  <c:v>0.9958563535911602</c:v>
                </c:pt>
                <c:pt idx="10">
                  <c:v>0.99599599599599598</c:v>
                </c:pt>
                <c:pt idx="11">
                  <c:v>0.99752924142536936</c:v>
                </c:pt>
                <c:pt idx="12">
                  <c:v>0.99459387126978338</c:v>
                </c:pt>
                <c:pt idx="13">
                  <c:v>0.96495591227673527</c:v>
                </c:pt>
              </c:numCache>
            </c:numRef>
          </c:val>
          <c:extLst>
            <c:ext xmlns:c16="http://schemas.microsoft.com/office/drawing/2014/chart" uri="{C3380CC4-5D6E-409C-BE32-E72D297353CC}">
              <c16:uniqueId val="{00000006-6B7B-4174-B511-FD8A714ACCA4}"/>
            </c:ext>
          </c:extLst>
        </c:ser>
        <c:ser>
          <c:idx val="1"/>
          <c:order val="1"/>
          <c:tx>
            <c:strRef>
              <c:f>Statistics!$E$71</c:f>
              <c:strCache>
                <c:ptCount val="1"/>
                <c:pt idx="0">
                  <c:v>Weekend</c:v>
                </c:pt>
              </c:strCache>
            </c:strRef>
          </c:tx>
          <c:spPr>
            <a:solidFill>
              <a:srgbClr val="F08D80"/>
            </a:solidFill>
            <a:ln>
              <a:noFill/>
            </a:ln>
            <a:effectLst/>
          </c:spPr>
          <c:invertIfNegative val="0"/>
          <c:dPt>
            <c:idx val="1"/>
            <c:invertIfNegative val="0"/>
            <c:bubble3D val="0"/>
            <c:spPr>
              <a:solidFill>
                <a:srgbClr val="F08D80">
                  <a:alpha val="54000"/>
                </a:srgbClr>
              </a:solidFill>
              <a:ln>
                <a:noFill/>
              </a:ln>
              <a:effectLst/>
            </c:spPr>
            <c:extLst>
              <c:ext xmlns:c16="http://schemas.microsoft.com/office/drawing/2014/chart" uri="{C3380CC4-5D6E-409C-BE32-E72D297353CC}">
                <c16:uniqueId val="{00000011-6B7B-4174-B511-FD8A714ACCA4}"/>
              </c:ext>
            </c:extLst>
          </c:dPt>
          <c:dPt>
            <c:idx val="3"/>
            <c:invertIfNegative val="0"/>
            <c:bubble3D val="0"/>
            <c:spPr>
              <a:solidFill>
                <a:srgbClr val="F08D80">
                  <a:alpha val="54000"/>
                </a:srgbClr>
              </a:solidFill>
              <a:ln>
                <a:noFill/>
              </a:ln>
              <a:effectLst/>
            </c:spPr>
            <c:extLst>
              <c:ext xmlns:c16="http://schemas.microsoft.com/office/drawing/2014/chart" uri="{C3380CC4-5D6E-409C-BE32-E72D297353CC}">
                <c16:uniqueId val="{00000008-6B7B-4174-B511-FD8A714ACCA4}"/>
              </c:ext>
            </c:extLst>
          </c:dPt>
          <c:dPt>
            <c:idx val="7"/>
            <c:invertIfNegative val="0"/>
            <c:bubble3D val="0"/>
            <c:spPr>
              <a:solidFill>
                <a:srgbClr val="F08D80">
                  <a:alpha val="54000"/>
                </a:srgbClr>
              </a:solidFill>
              <a:ln>
                <a:noFill/>
              </a:ln>
              <a:effectLst/>
            </c:spPr>
            <c:extLst>
              <c:ext xmlns:c16="http://schemas.microsoft.com/office/drawing/2014/chart" uri="{C3380CC4-5D6E-409C-BE32-E72D297353CC}">
                <c16:uniqueId val="{00000014-05F5-46A2-8BD5-2133DA93E59C}"/>
              </c:ext>
            </c:extLst>
          </c:dPt>
          <c:dPt>
            <c:idx val="10"/>
            <c:invertIfNegative val="0"/>
            <c:bubble3D val="0"/>
            <c:spPr>
              <a:solidFill>
                <a:srgbClr val="F08D80">
                  <a:alpha val="54000"/>
                </a:srgbClr>
              </a:solidFill>
              <a:ln>
                <a:noFill/>
              </a:ln>
              <a:effectLst/>
            </c:spPr>
            <c:extLst>
              <c:ext xmlns:c16="http://schemas.microsoft.com/office/drawing/2014/chart" uri="{C3380CC4-5D6E-409C-BE32-E72D297353CC}">
                <c16:uniqueId val="{0000000A-6B7B-4174-B511-FD8A714ACCA4}"/>
              </c:ext>
            </c:extLst>
          </c:dPt>
          <c:dPt>
            <c:idx val="13"/>
            <c:invertIfNegative val="0"/>
            <c:bubble3D val="0"/>
            <c:spPr>
              <a:solidFill>
                <a:srgbClr val="F08D80">
                  <a:alpha val="54000"/>
                </a:srgbClr>
              </a:solidFill>
              <a:ln>
                <a:noFill/>
              </a:ln>
              <a:effectLst/>
            </c:spPr>
            <c:extLst>
              <c:ext xmlns:c16="http://schemas.microsoft.com/office/drawing/2014/chart" uri="{C3380CC4-5D6E-409C-BE32-E72D297353CC}">
                <c16:uniqueId val="{0000000F-6B7B-4174-B511-FD8A714ACCA4}"/>
              </c:ext>
            </c:extLst>
          </c:dPt>
          <c:dLbls>
            <c:dLbl>
              <c:idx val="5"/>
              <c:delete val="1"/>
              <c:extLst>
                <c:ext xmlns:c15="http://schemas.microsoft.com/office/drawing/2012/chart" uri="{CE6537A1-D6FC-4f65-9D91-7224C49458BB}"/>
                <c:ext xmlns:c16="http://schemas.microsoft.com/office/drawing/2014/chart" uri="{C3380CC4-5D6E-409C-BE32-E72D297353CC}">
                  <c16:uniqueId val="{00000012-05F5-46A2-8BD5-2133DA93E59C}"/>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Statistics!$F$72:$F$86</c15:sqref>
                    </c15:fullRef>
                  </c:ext>
                </c:extLst>
                <c:f>(Statistics!$F$72:$F$84,Statistics!$F$86)</c:f>
                <c:numCache>
                  <c:formatCode>General</c:formatCode>
                  <c:ptCount val="14"/>
                  <c:pt idx="0">
                    <c:v>8.0000000000002292E-4</c:v>
                  </c:pt>
                  <c:pt idx="1">
                    <c:v>1.2958200000000031E-2</c:v>
                  </c:pt>
                  <c:pt idx="2">
                    <c:v>5.4660391297840505E-3</c:v>
                  </c:pt>
                  <c:pt idx="3">
                    <c:v>0.11087518423428955</c:v>
                  </c:pt>
                  <c:pt idx="4">
                    <c:v>3.994020052366265E-3</c:v>
                  </c:pt>
                  <c:pt idx="5">
                    <c:v>0</c:v>
                  </c:pt>
                  <c:pt idx="6">
                    <c:v>0.02</c:v>
                  </c:pt>
                  <c:pt idx="7">
                    <c:v>8.1999999999999851E-3</c:v>
                  </c:pt>
                  <c:pt idx="8">
                    <c:v>0</c:v>
                  </c:pt>
                  <c:pt idx="9">
                    <c:v>0</c:v>
                  </c:pt>
                  <c:pt idx="10">
                    <c:v>1.7645703767793508E-3</c:v>
                  </c:pt>
                  <c:pt idx="11">
                    <c:v>1.4444938107528449E-3</c:v>
                  </c:pt>
                  <c:pt idx="12">
                    <c:v>4.5479413773261701E-3</c:v>
                  </c:pt>
                  <c:pt idx="13">
                    <c:v>6.8383733118970724E-3</c:v>
                  </c:pt>
                </c:numCache>
              </c:numRef>
            </c:plus>
            <c:minus>
              <c:numRef>
                <c:extLst>
                  <c:ext xmlns:c15="http://schemas.microsoft.com/office/drawing/2012/chart" uri="{02D57815-91ED-43cb-92C2-25804820EDAC}">
                    <c15:fullRef>
                      <c15:sqref>Statistics!$F$72:$F$86</c15:sqref>
                    </c15:fullRef>
                  </c:ext>
                </c:extLst>
                <c:f>(Statistics!$F$72:$F$84,Statistics!$F$86)</c:f>
                <c:numCache>
                  <c:formatCode>General</c:formatCode>
                  <c:ptCount val="14"/>
                  <c:pt idx="0">
                    <c:v>8.0000000000002292E-4</c:v>
                  </c:pt>
                  <c:pt idx="1">
                    <c:v>1.2958200000000031E-2</c:v>
                  </c:pt>
                  <c:pt idx="2">
                    <c:v>5.4660391297840505E-3</c:v>
                  </c:pt>
                  <c:pt idx="3">
                    <c:v>0.11087518423428955</c:v>
                  </c:pt>
                  <c:pt idx="4">
                    <c:v>3.994020052366265E-3</c:v>
                  </c:pt>
                  <c:pt idx="5">
                    <c:v>0</c:v>
                  </c:pt>
                  <c:pt idx="6">
                    <c:v>0.02</c:v>
                  </c:pt>
                  <c:pt idx="7">
                    <c:v>8.1999999999999851E-3</c:v>
                  </c:pt>
                  <c:pt idx="8">
                    <c:v>0</c:v>
                  </c:pt>
                  <c:pt idx="9">
                    <c:v>0</c:v>
                  </c:pt>
                  <c:pt idx="10">
                    <c:v>1.7645703767793508E-3</c:v>
                  </c:pt>
                  <c:pt idx="11">
                    <c:v>1.4444938107528449E-3</c:v>
                  </c:pt>
                  <c:pt idx="12">
                    <c:v>4.5479413773261701E-3</c:v>
                  </c:pt>
                  <c:pt idx="13">
                    <c:v>6.8383733118970724E-3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Statistics!$B$72:$B$86</c15:sqref>
                  </c15:fullRef>
                </c:ext>
              </c:extLst>
              <c:f>(Statistics!$B$72:$B$84,Statistics!$B$86)</c:f>
              <c:strCache>
                <c:ptCount val="14"/>
                <c:pt idx="0">
                  <c:v>Austria</c:v>
                </c:pt>
                <c:pt idx="1">
                  <c:v>Belgium</c:v>
                </c:pt>
                <c:pt idx="2">
                  <c:v>Bulgaria</c:v>
                </c:pt>
                <c:pt idx="3">
                  <c:v>Cyprus</c:v>
                </c:pt>
                <c:pt idx="4">
                  <c:v>Czech Republic</c:v>
                </c:pt>
                <c:pt idx="5">
                  <c:v>Germany</c:v>
                </c:pt>
                <c:pt idx="6">
                  <c:v>Greece</c:v>
                </c:pt>
                <c:pt idx="7">
                  <c:v>Ireland</c:v>
                </c:pt>
                <c:pt idx="8">
                  <c:v>Latvia</c:v>
                </c:pt>
                <c:pt idx="9">
                  <c:v>Malta</c:v>
                </c:pt>
                <c:pt idx="10">
                  <c:v>Poland</c:v>
                </c:pt>
                <c:pt idx="11">
                  <c:v>Portugal</c:v>
                </c:pt>
                <c:pt idx="12">
                  <c:v>Spain</c:v>
                </c:pt>
                <c:pt idx="13">
                  <c:v>Italy</c:v>
                </c:pt>
              </c:strCache>
            </c:strRef>
          </c:cat>
          <c:val>
            <c:numRef>
              <c:extLst>
                <c:ext xmlns:c15="http://schemas.microsoft.com/office/drawing/2012/chart" uri="{02D57815-91ED-43cb-92C2-25804820EDAC}">
                  <c15:fullRef>
                    <c15:sqref>Statistics!$E$72:$E$86</c15:sqref>
                  </c15:fullRef>
                </c:ext>
              </c:extLst>
              <c:f>(Statistics!$E$72:$E$84,Statistics!$E$86)</c:f>
              <c:numCache>
                <c:formatCode>0.00%</c:formatCode>
                <c:ptCount val="14"/>
                <c:pt idx="0">
                  <c:v>0.999</c:v>
                </c:pt>
                <c:pt idx="1">
                  <c:v>0.99791839999999998</c:v>
                </c:pt>
                <c:pt idx="2">
                  <c:v>0.97050955449560594</c:v>
                </c:pt>
                <c:pt idx="3">
                  <c:v>0.77784416267294743</c:v>
                </c:pt>
                <c:pt idx="4">
                  <c:v>0.99711399711399706</c:v>
                </c:pt>
                <c:pt idx="5">
                  <c:v>0</c:v>
                </c:pt>
                <c:pt idx="6">
                  <c:v>0.79</c:v>
                </c:pt>
                <c:pt idx="7">
                  <c:v>0.98740000000000006</c:v>
                </c:pt>
                <c:pt idx="8">
                  <c:v>1</c:v>
                </c:pt>
                <c:pt idx="9">
                  <c:v>1</c:v>
                </c:pt>
                <c:pt idx="10">
                  <c:v>0.99421593830334187</c:v>
                </c:pt>
                <c:pt idx="11">
                  <c:v>0.99844990406830869</c:v>
                </c:pt>
                <c:pt idx="12">
                  <c:v>0.99313493388635865</c:v>
                </c:pt>
                <c:pt idx="13">
                  <c:v>0.95723472668810294</c:v>
                </c:pt>
              </c:numCache>
            </c:numRef>
          </c:val>
          <c:extLst>
            <c:ext xmlns:c16="http://schemas.microsoft.com/office/drawing/2014/chart" uri="{C3380CC4-5D6E-409C-BE32-E72D297353CC}">
              <c16:uniqueId val="{0000000B-6B7B-4174-B511-FD8A714ACCA4}"/>
            </c:ext>
          </c:extLst>
        </c:ser>
        <c:dLbls>
          <c:dLblPos val="ctr"/>
          <c:showLegendKey val="0"/>
          <c:showVal val="1"/>
          <c:showCatName val="0"/>
          <c:showSerName val="0"/>
          <c:showPercent val="0"/>
          <c:showBubbleSize val="0"/>
        </c:dLbls>
        <c:gapWidth val="219"/>
        <c:overlap val="-27"/>
        <c:axId val="423066632"/>
        <c:axId val="423067616"/>
      </c:barChart>
      <c:catAx>
        <c:axId val="42306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23067616"/>
        <c:crosses val="autoZero"/>
        <c:auto val="1"/>
        <c:lblAlgn val="ctr"/>
        <c:lblOffset val="100"/>
        <c:noMultiLvlLbl val="0"/>
      </c:catAx>
      <c:valAx>
        <c:axId val="42306761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23066632"/>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cyclists by time period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Statistics!$C$91</c:f>
              <c:strCache>
                <c:ptCount val="1"/>
                <c:pt idx="0">
                  <c:v>Weekday</c:v>
                </c:pt>
              </c:strCache>
            </c:strRef>
          </c:tx>
          <c:spPr>
            <a:solidFill>
              <a:srgbClr val="51DEB8"/>
            </a:solidFill>
            <a:ln>
              <a:noFill/>
            </a:ln>
            <a:effectLst/>
          </c:spPr>
          <c:invertIfNegative val="0"/>
          <c:dPt>
            <c:idx val="0"/>
            <c:invertIfNegative val="0"/>
            <c:bubble3D val="0"/>
            <c:spPr>
              <a:solidFill>
                <a:srgbClr val="51DEB8">
                  <a:alpha val="54000"/>
                </a:srgbClr>
              </a:solidFill>
              <a:ln>
                <a:noFill/>
              </a:ln>
              <a:effectLst/>
            </c:spPr>
            <c:extLst>
              <c:ext xmlns:c16="http://schemas.microsoft.com/office/drawing/2014/chart" uri="{C3380CC4-5D6E-409C-BE32-E72D297353CC}">
                <c16:uniqueId val="{00000001-F12B-4242-A715-A500656D605D}"/>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3-F12B-4242-A715-A500656D605D}"/>
              </c:ext>
            </c:extLst>
          </c:dPt>
          <c:dPt>
            <c:idx val="7"/>
            <c:invertIfNegative val="0"/>
            <c:bubble3D val="0"/>
            <c:spPr>
              <a:solidFill>
                <a:srgbClr val="51DEB8">
                  <a:alpha val="54000"/>
                </a:srgbClr>
              </a:solidFill>
              <a:ln>
                <a:noFill/>
              </a:ln>
              <a:effectLst/>
            </c:spPr>
            <c:extLst>
              <c:ext xmlns:c16="http://schemas.microsoft.com/office/drawing/2014/chart" uri="{C3380CC4-5D6E-409C-BE32-E72D297353CC}">
                <c16:uniqueId val="{00000007-F12B-4242-A715-A500656D605D}"/>
              </c:ext>
            </c:extLst>
          </c:dPt>
          <c:dPt>
            <c:idx val="8"/>
            <c:invertIfNegative val="0"/>
            <c:bubble3D val="0"/>
            <c:spPr>
              <a:solidFill>
                <a:srgbClr val="51DEB8">
                  <a:alpha val="54000"/>
                </a:srgbClr>
              </a:solidFill>
              <a:ln>
                <a:noFill/>
              </a:ln>
              <a:effectLst/>
            </c:spPr>
            <c:extLst>
              <c:ext xmlns:c16="http://schemas.microsoft.com/office/drawing/2014/chart" uri="{C3380CC4-5D6E-409C-BE32-E72D297353CC}">
                <c16:uniqueId val="{00000009-F12B-4242-A715-A500656D605D}"/>
              </c:ext>
            </c:extLst>
          </c:dPt>
          <c:dPt>
            <c:idx val="9"/>
            <c:invertIfNegative val="0"/>
            <c:bubble3D val="0"/>
            <c:spPr>
              <a:solidFill>
                <a:srgbClr val="51DEB8">
                  <a:alpha val="54000"/>
                </a:srgbClr>
              </a:solidFill>
              <a:ln>
                <a:noFill/>
              </a:ln>
              <a:effectLst/>
            </c:spPr>
            <c:extLst>
              <c:ext xmlns:c16="http://schemas.microsoft.com/office/drawing/2014/chart" uri="{C3380CC4-5D6E-409C-BE32-E72D297353CC}">
                <c16:uniqueId val="{0000000B-F12B-4242-A715-A500656D605D}"/>
              </c:ext>
            </c:extLst>
          </c:dPt>
          <c:dPt>
            <c:idx val="11"/>
            <c:invertIfNegative val="0"/>
            <c:bubble3D val="0"/>
            <c:spPr>
              <a:solidFill>
                <a:srgbClr val="51DEB8">
                  <a:alpha val="54000"/>
                </a:srgbClr>
              </a:solidFill>
              <a:ln>
                <a:noFill/>
              </a:ln>
              <a:effectLst/>
            </c:spPr>
            <c:extLst>
              <c:ext xmlns:c16="http://schemas.microsoft.com/office/drawing/2014/chart" uri="{C3380CC4-5D6E-409C-BE32-E72D297353CC}">
                <c16:uniqueId val="{00000019-F12B-4242-A715-A500656D605D}"/>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Statistics!$D$92:$D$106</c15:sqref>
                    </c15:fullRef>
                  </c:ext>
                </c:extLst>
                <c:f>(Statistics!$D$92:$D$94,Statistics!$D$96:$D$97,Statistics!$D$99:$D$104,Statistics!$D$106)</c:f>
                <c:numCache>
                  <c:formatCode>General</c:formatCode>
                  <c:ptCount val="12"/>
                  <c:pt idx="0">
                    <c:v>7.7999999999999736E-3</c:v>
                  </c:pt>
                  <c:pt idx="1">
                    <c:v>4.2235040000000001E-2</c:v>
                  </c:pt>
                  <c:pt idx="2">
                    <c:v>1.4847916404149286E-2</c:v>
                  </c:pt>
                  <c:pt idx="3">
                    <c:v>1.7070751192223677E-2</c:v>
                  </c:pt>
                  <c:pt idx="4">
                    <c:v>0</c:v>
                  </c:pt>
                  <c:pt idx="5">
                    <c:v>1.2399999999999967E-2</c:v>
                  </c:pt>
                  <c:pt idx="6">
                    <c:v>7.1992941827549841E-3</c:v>
                  </c:pt>
                  <c:pt idx="7">
                    <c:v>9.9057164793445729E-2</c:v>
                  </c:pt>
                  <c:pt idx="8">
                    <c:v>1.6897572062530258E-2</c:v>
                  </c:pt>
                  <c:pt idx="9">
                    <c:v>3.0012039237838961E-2</c:v>
                  </c:pt>
                  <c:pt idx="10">
                    <c:v>6.5683483608735216E-2</c:v>
                  </c:pt>
                  <c:pt idx="11">
                    <c:v>3.0957230607966457E-2</c:v>
                  </c:pt>
                </c:numCache>
              </c:numRef>
            </c:plus>
            <c:minus>
              <c:numRef>
                <c:extLst>
                  <c:ext xmlns:c15="http://schemas.microsoft.com/office/drawing/2012/chart" uri="{02D57815-91ED-43cb-92C2-25804820EDAC}">
                    <c15:fullRef>
                      <c15:sqref>Statistics!$D$92:$D$106</c15:sqref>
                    </c15:fullRef>
                  </c:ext>
                </c:extLst>
                <c:f>(Statistics!$D$92:$D$94,Statistics!$D$96:$D$97,Statistics!$D$99:$D$104,Statistics!$D$106)</c:f>
                <c:numCache>
                  <c:formatCode>General</c:formatCode>
                  <c:ptCount val="12"/>
                  <c:pt idx="0">
                    <c:v>7.7999999999999736E-3</c:v>
                  </c:pt>
                  <c:pt idx="1">
                    <c:v>4.2235040000000001E-2</c:v>
                  </c:pt>
                  <c:pt idx="2">
                    <c:v>1.4847916404149286E-2</c:v>
                  </c:pt>
                  <c:pt idx="3">
                    <c:v>1.7070751192223677E-2</c:v>
                  </c:pt>
                  <c:pt idx="4">
                    <c:v>0</c:v>
                  </c:pt>
                  <c:pt idx="5">
                    <c:v>1.2399999999999967E-2</c:v>
                  </c:pt>
                  <c:pt idx="6">
                    <c:v>7.1992941827549841E-3</c:v>
                  </c:pt>
                  <c:pt idx="7">
                    <c:v>9.9057164793445729E-2</c:v>
                  </c:pt>
                  <c:pt idx="8">
                    <c:v>1.6897572062530258E-2</c:v>
                  </c:pt>
                  <c:pt idx="9">
                    <c:v>3.0012039237838961E-2</c:v>
                  </c:pt>
                  <c:pt idx="10">
                    <c:v>6.5683483608735216E-2</c:v>
                  </c:pt>
                  <c:pt idx="11">
                    <c:v>3.0957230607966457E-2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Statistics!$B$92:$B$106</c15:sqref>
                  </c15:fullRef>
                </c:ext>
              </c:extLst>
              <c:f>(Statistics!$B$92:$B$94,Statistics!$B$96:$B$97,Statistics!$B$99:$B$104,Statistics!$B$106)</c:f>
              <c:strCache>
                <c:ptCount val="12"/>
                <c:pt idx="0">
                  <c:v>Austria</c:v>
                </c:pt>
                <c:pt idx="1">
                  <c:v>Belgium</c:v>
                </c:pt>
                <c:pt idx="2">
                  <c:v>Bulgaria</c:v>
                </c:pt>
                <c:pt idx="3">
                  <c:v>Czech Republic</c:v>
                </c:pt>
                <c:pt idx="4">
                  <c:v>Germany</c:v>
                </c:pt>
                <c:pt idx="5">
                  <c:v>Ireland</c:v>
                </c:pt>
                <c:pt idx="6">
                  <c:v>Latvia</c:v>
                </c:pt>
                <c:pt idx="7">
                  <c:v>Malta</c:v>
                </c:pt>
                <c:pt idx="8">
                  <c:v>Poland</c:v>
                </c:pt>
                <c:pt idx="9">
                  <c:v>Portugal</c:v>
                </c:pt>
                <c:pt idx="10">
                  <c:v>Spain</c:v>
                </c:pt>
                <c:pt idx="11">
                  <c:v>Italy</c:v>
                </c:pt>
              </c:strCache>
            </c:strRef>
          </c:cat>
          <c:val>
            <c:numRef>
              <c:extLst>
                <c:ext xmlns:c15="http://schemas.microsoft.com/office/drawing/2012/chart" uri="{02D57815-91ED-43cb-92C2-25804820EDAC}">
                  <c15:fullRef>
                    <c15:sqref>Statistics!$C$92:$C$106</c15:sqref>
                  </c15:fullRef>
                </c:ext>
              </c:extLst>
              <c:f>(Statistics!$C$92:$C$94,Statistics!$C$96:$C$97,Statistics!$C$99:$C$104,Statistics!$C$106)</c:f>
              <c:numCache>
                <c:formatCode>0.00%</c:formatCode>
                <c:ptCount val="12"/>
                <c:pt idx="0">
                  <c:v>0.32200000000000001</c:v>
                </c:pt>
                <c:pt idx="1">
                  <c:v>0.2387282</c:v>
                </c:pt>
                <c:pt idx="2">
                  <c:v>0.19609875889988382</c:v>
                </c:pt>
                <c:pt idx="3">
                  <c:v>0.4437615242778119</c:v>
                </c:pt>
                <c:pt idx="4" formatCode="0.0%">
                  <c:v>0.31699487622692757</c:v>
                </c:pt>
                <c:pt idx="5">
                  <c:v>0.43919999999999998</c:v>
                </c:pt>
                <c:pt idx="6">
                  <c:v>0.11804154093550391</c:v>
                </c:pt>
                <c:pt idx="7">
                  <c:v>0.89755225522552273</c:v>
                </c:pt>
                <c:pt idx="8">
                  <c:v>0.16294277929155312</c:v>
                </c:pt>
                <c:pt idx="9">
                  <c:v>0.42326598908779561</c:v>
                </c:pt>
                <c:pt idx="10">
                  <c:v>0.33418009764541129</c:v>
                </c:pt>
                <c:pt idx="11">
                  <c:v>0.33542976939203356</c:v>
                </c:pt>
              </c:numCache>
            </c:numRef>
          </c:val>
          <c:extLst>
            <c:ext xmlns:c16="http://schemas.microsoft.com/office/drawing/2014/chart" uri="{C3380CC4-5D6E-409C-BE32-E72D297353CC}">
              <c16:uniqueId val="{0000000C-F12B-4242-A715-A500656D605D}"/>
            </c:ext>
          </c:extLst>
        </c:ser>
        <c:ser>
          <c:idx val="1"/>
          <c:order val="1"/>
          <c:tx>
            <c:strRef>
              <c:f>Statistics!$E$91</c:f>
              <c:strCache>
                <c:ptCount val="1"/>
                <c:pt idx="0">
                  <c:v>Weekend</c:v>
                </c:pt>
              </c:strCache>
            </c:strRef>
          </c:tx>
          <c:spPr>
            <a:solidFill>
              <a:srgbClr val="F08D80"/>
            </a:solidFill>
            <a:ln>
              <a:noFill/>
            </a:ln>
            <a:effectLst/>
          </c:spPr>
          <c:invertIfNegative val="0"/>
          <c:dPt>
            <c:idx val="0"/>
            <c:invertIfNegative val="0"/>
            <c:bubble3D val="0"/>
            <c:spPr>
              <a:solidFill>
                <a:srgbClr val="F08D80">
                  <a:alpha val="54000"/>
                </a:srgbClr>
              </a:solidFill>
              <a:ln>
                <a:noFill/>
              </a:ln>
              <a:effectLst/>
            </c:spPr>
            <c:extLst>
              <c:ext xmlns:c16="http://schemas.microsoft.com/office/drawing/2014/chart" uri="{C3380CC4-5D6E-409C-BE32-E72D297353CC}">
                <c16:uniqueId val="{0000000E-F12B-4242-A715-A500656D605D}"/>
              </c:ext>
            </c:extLst>
          </c:dPt>
          <c:dPt>
            <c:idx val="7"/>
            <c:invertIfNegative val="0"/>
            <c:bubble3D val="0"/>
            <c:spPr>
              <a:solidFill>
                <a:srgbClr val="F08D80">
                  <a:alpha val="54000"/>
                </a:srgbClr>
              </a:solidFill>
              <a:ln>
                <a:noFill/>
              </a:ln>
              <a:effectLst/>
            </c:spPr>
            <c:extLst>
              <c:ext xmlns:c16="http://schemas.microsoft.com/office/drawing/2014/chart" uri="{C3380CC4-5D6E-409C-BE32-E72D297353CC}">
                <c16:uniqueId val="{00000012-F12B-4242-A715-A500656D605D}"/>
              </c:ext>
            </c:extLst>
          </c:dPt>
          <c:dPt>
            <c:idx val="8"/>
            <c:invertIfNegative val="0"/>
            <c:bubble3D val="0"/>
            <c:spPr>
              <a:solidFill>
                <a:srgbClr val="F08D80">
                  <a:alpha val="54000"/>
                </a:srgbClr>
              </a:solidFill>
              <a:ln>
                <a:noFill/>
              </a:ln>
              <a:effectLst/>
            </c:spPr>
            <c:extLst>
              <c:ext xmlns:c16="http://schemas.microsoft.com/office/drawing/2014/chart" uri="{C3380CC4-5D6E-409C-BE32-E72D297353CC}">
                <c16:uniqueId val="{00000014-F12B-4242-A715-A500656D605D}"/>
              </c:ext>
            </c:extLst>
          </c:dPt>
          <c:dPt>
            <c:idx val="9"/>
            <c:invertIfNegative val="0"/>
            <c:bubble3D val="0"/>
            <c:spPr>
              <a:solidFill>
                <a:srgbClr val="F08D80">
                  <a:alpha val="54000"/>
                </a:srgbClr>
              </a:solidFill>
              <a:ln>
                <a:noFill/>
              </a:ln>
              <a:effectLst/>
            </c:spPr>
            <c:extLst>
              <c:ext xmlns:c16="http://schemas.microsoft.com/office/drawing/2014/chart" uri="{C3380CC4-5D6E-409C-BE32-E72D297353CC}">
                <c16:uniqueId val="{00000016-F12B-4242-A715-A500656D605D}"/>
              </c:ext>
            </c:extLst>
          </c:dPt>
          <c:dPt>
            <c:idx val="11"/>
            <c:invertIfNegative val="0"/>
            <c:bubble3D val="0"/>
            <c:spPr>
              <a:solidFill>
                <a:srgbClr val="F08D80">
                  <a:alpha val="54000"/>
                </a:srgbClr>
              </a:solidFill>
              <a:ln>
                <a:noFill/>
              </a:ln>
              <a:effectLst/>
            </c:spPr>
            <c:extLst>
              <c:ext xmlns:c16="http://schemas.microsoft.com/office/drawing/2014/chart" uri="{C3380CC4-5D6E-409C-BE32-E72D297353CC}">
                <c16:uniqueId val="{0000001B-F12B-4242-A715-A500656D605D}"/>
              </c:ext>
            </c:extLst>
          </c:dPt>
          <c:dLbls>
            <c:dLbl>
              <c:idx val="4"/>
              <c:delete val="1"/>
              <c:extLst>
                <c:ext xmlns:c15="http://schemas.microsoft.com/office/drawing/2012/chart" uri="{CE6537A1-D6FC-4f65-9D91-7224C49458BB}"/>
                <c:ext xmlns:c16="http://schemas.microsoft.com/office/drawing/2014/chart" uri="{C3380CC4-5D6E-409C-BE32-E72D297353CC}">
                  <c16:uniqueId val="{00000016-7EB0-42DB-86AF-19F95ADACAFE}"/>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Statistics!$F$92:$F$106</c15:sqref>
                    </c15:fullRef>
                  </c:ext>
                </c:extLst>
                <c:f>(Statistics!$F$92:$F$94,Statistics!$F$96:$F$97,Statistics!$F$99:$F$104,Statistics!$F$106)</c:f>
                <c:numCache>
                  <c:formatCode>General</c:formatCode>
                  <c:ptCount val="12"/>
                  <c:pt idx="0">
                    <c:v>8.3999999999999631E-3</c:v>
                  </c:pt>
                  <c:pt idx="1">
                    <c:v>9.1457099999999986E-2</c:v>
                  </c:pt>
                  <c:pt idx="2">
                    <c:v>1.3258360031985161E-2</c:v>
                  </c:pt>
                  <c:pt idx="3">
                    <c:v>1.6726060423098987E-2</c:v>
                  </c:pt>
                  <c:pt idx="4">
                    <c:v>0</c:v>
                  </c:pt>
                  <c:pt idx="5">
                    <c:v>1.3000000000000012E-2</c:v>
                  </c:pt>
                  <c:pt idx="6">
                    <c:v>1.1286051022987607E-2</c:v>
                  </c:pt>
                  <c:pt idx="7">
                    <c:v>6.149724201397333E-2</c:v>
                  </c:pt>
                  <c:pt idx="8">
                    <c:v>2.0779863847966595E-2</c:v>
                  </c:pt>
                  <c:pt idx="9">
                    <c:v>4.2245781034370933E-2</c:v>
                  </c:pt>
                  <c:pt idx="10">
                    <c:v>4.1264952747573358E-2</c:v>
                  </c:pt>
                  <c:pt idx="11">
                    <c:v>2.8827381466798807E-2</c:v>
                  </c:pt>
                </c:numCache>
              </c:numRef>
            </c:plus>
            <c:minus>
              <c:numRef>
                <c:extLst>
                  <c:ext xmlns:c15="http://schemas.microsoft.com/office/drawing/2012/chart" uri="{02D57815-91ED-43cb-92C2-25804820EDAC}">
                    <c15:fullRef>
                      <c15:sqref>Statistics!$F$92:$F$106</c15:sqref>
                    </c15:fullRef>
                  </c:ext>
                </c:extLst>
                <c:f>(Statistics!$F$92:$F$94,Statistics!$F$96:$F$97,Statistics!$F$99:$F$104,Statistics!$F$106)</c:f>
                <c:numCache>
                  <c:formatCode>General</c:formatCode>
                  <c:ptCount val="12"/>
                  <c:pt idx="0">
                    <c:v>8.3999999999999631E-3</c:v>
                  </c:pt>
                  <c:pt idx="1">
                    <c:v>9.1457099999999986E-2</c:v>
                  </c:pt>
                  <c:pt idx="2">
                    <c:v>1.3258360031985161E-2</c:v>
                  </c:pt>
                  <c:pt idx="3">
                    <c:v>1.6726060423098987E-2</c:v>
                  </c:pt>
                  <c:pt idx="4">
                    <c:v>0</c:v>
                  </c:pt>
                  <c:pt idx="5">
                    <c:v>1.3000000000000012E-2</c:v>
                  </c:pt>
                  <c:pt idx="6">
                    <c:v>1.1286051022987607E-2</c:v>
                  </c:pt>
                  <c:pt idx="7">
                    <c:v>6.149724201397333E-2</c:v>
                  </c:pt>
                  <c:pt idx="8">
                    <c:v>2.0779863847966595E-2</c:v>
                  </c:pt>
                  <c:pt idx="9">
                    <c:v>4.2245781034370933E-2</c:v>
                  </c:pt>
                  <c:pt idx="10">
                    <c:v>4.1264952747573358E-2</c:v>
                  </c:pt>
                  <c:pt idx="11">
                    <c:v>2.8827381466798807E-2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Statistics!$B$92:$B$106</c15:sqref>
                  </c15:fullRef>
                </c:ext>
              </c:extLst>
              <c:f>(Statistics!$B$92:$B$94,Statistics!$B$96:$B$97,Statistics!$B$99:$B$104,Statistics!$B$106)</c:f>
              <c:strCache>
                <c:ptCount val="12"/>
                <c:pt idx="0">
                  <c:v>Austria</c:v>
                </c:pt>
                <c:pt idx="1">
                  <c:v>Belgium</c:v>
                </c:pt>
                <c:pt idx="2">
                  <c:v>Bulgaria</c:v>
                </c:pt>
                <c:pt idx="3">
                  <c:v>Czech Republic</c:v>
                </c:pt>
                <c:pt idx="4">
                  <c:v>Germany</c:v>
                </c:pt>
                <c:pt idx="5">
                  <c:v>Ireland</c:v>
                </c:pt>
                <c:pt idx="6">
                  <c:v>Latvia</c:v>
                </c:pt>
                <c:pt idx="7">
                  <c:v>Malta</c:v>
                </c:pt>
                <c:pt idx="8">
                  <c:v>Poland</c:v>
                </c:pt>
                <c:pt idx="9">
                  <c:v>Portugal</c:v>
                </c:pt>
                <c:pt idx="10">
                  <c:v>Spain</c:v>
                </c:pt>
                <c:pt idx="11">
                  <c:v>Italy</c:v>
                </c:pt>
              </c:strCache>
            </c:strRef>
          </c:cat>
          <c:val>
            <c:numRef>
              <c:extLst>
                <c:ext xmlns:c15="http://schemas.microsoft.com/office/drawing/2012/chart" uri="{02D57815-91ED-43cb-92C2-25804820EDAC}">
                  <c15:fullRef>
                    <c15:sqref>Statistics!$E$92:$E$106</c15:sqref>
                  </c15:fullRef>
                </c:ext>
              </c:extLst>
              <c:f>(Statistics!$E$92:$E$94,Statistics!$E$96:$E$97,Statistics!$E$99:$E$104,Statistics!$E$106)</c:f>
              <c:numCache>
                <c:formatCode>0.00%</c:formatCode>
                <c:ptCount val="12"/>
                <c:pt idx="0">
                  <c:v>0.44800000000000001</c:v>
                </c:pt>
                <c:pt idx="1">
                  <c:v>0.23179089999999999</c:v>
                </c:pt>
                <c:pt idx="2">
                  <c:v>0.21296641949979447</c:v>
                </c:pt>
                <c:pt idx="3">
                  <c:v>0.55969267139479906</c:v>
                </c:pt>
                <c:pt idx="4">
                  <c:v>0</c:v>
                </c:pt>
                <c:pt idx="5">
                  <c:v>0.39300000000000002</c:v>
                </c:pt>
                <c:pt idx="6">
                  <c:v>0.2229995551174577</c:v>
                </c:pt>
                <c:pt idx="7">
                  <c:v>0.74694780465949806</c:v>
                </c:pt>
                <c:pt idx="8">
                  <c:v>0.25821596244131456</c:v>
                </c:pt>
                <c:pt idx="9">
                  <c:v>0.60362359505055541</c:v>
                </c:pt>
                <c:pt idx="10">
                  <c:v>0.63441419364665197</c:v>
                </c:pt>
                <c:pt idx="11">
                  <c:v>0.28047571853320119</c:v>
                </c:pt>
              </c:numCache>
            </c:numRef>
          </c:val>
          <c:extLst>
            <c:ext xmlns:c16="http://schemas.microsoft.com/office/drawing/2014/chart" uri="{C3380CC4-5D6E-409C-BE32-E72D297353CC}">
              <c16:uniqueId val="{00000017-F12B-4242-A715-A500656D605D}"/>
            </c:ext>
          </c:extLst>
        </c:ser>
        <c:dLbls>
          <c:dLblPos val="ctr"/>
          <c:showLegendKey val="0"/>
          <c:showVal val="1"/>
          <c:showCatName val="0"/>
          <c:showSerName val="0"/>
          <c:showPercent val="0"/>
          <c:showBubbleSize val="0"/>
        </c:dLbls>
        <c:gapWidth val="219"/>
        <c:overlap val="-27"/>
        <c:axId val="423066632"/>
        <c:axId val="423067616"/>
      </c:barChart>
      <c:catAx>
        <c:axId val="42306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23067616"/>
        <c:crosses val="autoZero"/>
        <c:auto val="1"/>
        <c:lblAlgn val="ctr"/>
        <c:lblOffset val="100"/>
        <c:noMultiLvlLbl val="0"/>
      </c:catAx>
      <c:valAx>
        <c:axId val="423067616"/>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23066632"/>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r>
              <a:rPr lang="en-GB" sz="1400"/>
              <a:t>Helmet use among cyclists by road type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title>
    <c:autoTitleDeleted val="0"/>
    <c:plotArea>
      <c:layout/>
      <c:barChart>
        <c:barDir val="col"/>
        <c:grouping val="clustered"/>
        <c:varyColors val="0"/>
        <c:ser>
          <c:idx val="0"/>
          <c:order val="0"/>
          <c:tx>
            <c:strRef>
              <c:f>Statistics!$C$46</c:f>
              <c:strCache>
                <c:ptCount val="1"/>
                <c:pt idx="0">
                  <c:v>Urban Roads</c:v>
                </c:pt>
              </c:strCache>
            </c:strRef>
          </c:tx>
          <c:spPr>
            <a:solidFill>
              <a:srgbClr val="51DEB8"/>
            </a:solidFill>
            <a:ln>
              <a:noFill/>
            </a:ln>
            <a:effectLst/>
          </c:spPr>
          <c:invertIfNegative val="0"/>
          <c:dPt>
            <c:idx val="0"/>
            <c:invertIfNegative val="0"/>
            <c:bubble3D val="0"/>
            <c:spPr>
              <a:solidFill>
                <a:srgbClr val="51DEB8">
                  <a:alpha val="54000"/>
                </a:srgbClr>
              </a:solidFill>
              <a:ln>
                <a:noFill/>
              </a:ln>
              <a:effectLst/>
            </c:spPr>
            <c:extLst>
              <c:ext xmlns:c16="http://schemas.microsoft.com/office/drawing/2014/chart" uri="{C3380CC4-5D6E-409C-BE32-E72D297353CC}">
                <c16:uniqueId val="{00000001-69DB-44C7-9A2A-F768CC861ECA}"/>
              </c:ext>
            </c:extLst>
          </c:dPt>
          <c:dPt>
            <c:idx val="4"/>
            <c:invertIfNegative val="0"/>
            <c:bubble3D val="0"/>
            <c:spPr>
              <a:solidFill>
                <a:srgbClr val="51DEB8">
                  <a:alpha val="54000"/>
                </a:srgbClr>
              </a:solidFill>
              <a:ln>
                <a:noFill/>
              </a:ln>
              <a:effectLst/>
            </c:spPr>
            <c:extLst>
              <c:ext xmlns:c16="http://schemas.microsoft.com/office/drawing/2014/chart" uri="{C3380CC4-5D6E-409C-BE32-E72D297353CC}">
                <c16:uniqueId val="{00000003-69DB-44C7-9A2A-F768CC861ECA}"/>
              </c:ext>
            </c:extLst>
          </c:dPt>
          <c:dPt>
            <c:idx val="5"/>
            <c:invertIfNegative val="0"/>
            <c:bubble3D val="0"/>
            <c:spPr>
              <a:solidFill>
                <a:srgbClr val="51DEB8">
                  <a:alpha val="54000"/>
                </a:srgbClr>
              </a:solidFill>
              <a:ln>
                <a:noFill/>
              </a:ln>
              <a:effectLst/>
            </c:spPr>
            <c:extLst>
              <c:ext xmlns:c16="http://schemas.microsoft.com/office/drawing/2014/chart" uri="{C3380CC4-5D6E-409C-BE32-E72D297353CC}">
                <c16:uniqueId val="{00000010-D25B-45C8-92DA-041F076DC7DC}"/>
              </c:ext>
            </c:extLst>
          </c:dPt>
          <c:dPt>
            <c:idx val="7"/>
            <c:invertIfNegative val="0"/>
            <c:bubble3D val="0"/>
            <c:spPr>
              <a:solidFill>
                <a:srgbClr val="51DEB8">
                  <a:alpha val="54000"/>
                </a:srgbClr>
              </a:solidFill>
              <a:ln>
                <a:noFill/>
              </a:ln>
              <a:effectLst/>
            </c:spPr>
            <c:extLst>
              <c:ext xmlns:c16="http://schemas.microsoft.com/office/drawing/2014/chart" uri="{C3380CC4-5D6E-409C-BE32-E72D297353CC}">
                <c16:uniqueId val="{00000007-69DB-44C7-9A2A-F768CC861ECA}"/>
              </c:ext>
            </c:extLst>
          </c:dPt>
          <c:dPt>
            <c:idx val="8"/>
            <c:invertIfNegative val="0"/>
            <c:bubble3D val="0"/>
            <c:spPr>
              <a:solidFill>
                <a:srgbClr val="51DEB8">
                  <a:alpha val="54000"/>
                </a:srgbClr>
              </a:solidFill>
              <a:ln>
                <a:noFill/>
              </a:ln>
              <a:effectLst/>
            </c:spPr>
            <c:extLst>
              <c:ext xmlns:c16="http://schemas.microsoft.com/office/drawing/2014/chart" uri="{C3380CC4-5D6E-409C-BE32-E72D297353CC}">
                <c16:uniqueId val="{00000009-69DB-44C7-9A2A-F768CC861ECA}"/>
              </c:ext>
            </c:extLst>
          </c:dPt>
          <c:dPt>
            <c:idx val="12"/>
            <c:invertIfNegative val="0"/>
            <c:bubble3D val="0"/>
            <c:spPr>
              <a:solidFill>
                <a:srgbClr val="51DEB8">
                  <a:alpha val="54000"/>
                </a:srgbClr>
              </a:solidFill>
              <a:ln>
                <a:noFill/>
              </a:ln>
              <a:effectLst/>
            </c:spPr>
            <c:extLst>
              <c:ext xmlns:c16="http://schemas.microsoft.com/office/drawing/2014/chart" uri="{C3380CC4-5D6E-409C-BE32-E72D297353CC}">
                <c16:uniqueId val="{0000000B-69DB-44C7-9A2A-F768CC861ECA}"/>
              </c:ext>
            </c:extLst>
          </c:dPt>
          <c:dLbls>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'[1]Road Type'!$AQ$24:$AQ$38</c15:sqref>
                    </c15:fullRef>
                  </c:ext>
                </c:extLst>
                <c:f>('[1]Road Type'!$AQ$24:$AQ$26,'[1]Road Type'!$AQ$28:$AQ$29,'[1]Road Type'!$AQ$31:$AQ$38)</c:f>
                <c:numCache>
                  <c:formatCode>General</c:formatCode>
                  <c:ptCount val="13"/>
                  <c:pt idx="0">
                    <c:v>7.7999999999999736E-3</c:v>
                  </c:pt>
                  <c:pt idx="1">
                    <c:v>3.9395159999999999E-2</c:v>
                  </c:pt>
                  <c:pt idx="2">
                    <c:v>1.0410310098131453E-2</c:v>
                  </c:pt>
                  <c:pt idx="3">
                    <c:v>1.653599554103069E-2</c:v>
                  </c:pt>
                  <c:pt idx="4">
                    <c:v>1.6602054238319397E-2</c:v>
                  </c:pt>
                  <c:pt idx="5">
                    <c:v>8.7999999999999745E-3</c:v>
                  </c:pt>
                  <c:pt idx="6">
                    <c:v>6.1214353109474142E-3</c:v>
                  </c:pt>
                  <c:pt idx="7">
                    <c:v>0.12478076699399998</c:v>
                  </c:pt>
                  <c:pt idx="8">
                    <c:v>1.6528317133918669E-2</c:v>
                  </c:pt>
                  <c:pt idx="9">
                    <c:v>2.4906128102614111E-2</c:v>
                  </c:pt>
                  <c:pt idx="10">
                    <c:v>5.1949622030232179E-2</c:v>
                  </c:pt>
                  <c:pt idx="11">
                    <c:v>5.0000000000000044E-3</c:v>
                  </c:pt>
                  <c:pt idx="12">
                    <c:v>2.136703339472068E-2</c:v>
                  </c:pt>
                </c:numCache>
              </c:numRef>
            </c:plus>
            <c:minus>
              <c:numRef>
                <c:extLst>
                  <c:ext xmlns:c15="http://schemas.microsoft.com/office/drawing/2012/chart" uri="{02D57815-91ED-43cb-92C2-25804820EDAC}">
                    <c15:fullRef>
                      <c15:sqref>'[1]Road Type'!$AQ$24:$AQ$38</c15:sqref>
                    </c15:fullRef>
                  </c:ext>
                </c:extLst>
                <c:f>('[1]Road Type'!$AQ$24:$AQ$26,'[1]Road Type'!$AQ$28:$AQ$29,'[1]Road Type'!$AQ$31:$AQ$38)</c:f>
                <c:numCache>
                  <c:formatCode>General</c:formatCode>
                  <c:ptCount val="13"/>
                  <c:pt idx="0">
                    <c:v>7.7999999999999736E-3</c:v>
                  </c:pt>
                  <c:pt idx="1">
                    <c:v>3.9395159999999999E-2</c:v>
                  </c:pt>
                  <c:pt idx="2">
                    <c:v>1.0410310098131453E-2</c:v>
                  </c:pt>
                  <c:pt idx="3">
                    <c:v>1.653599554103069E-2</c:v>
                  </c:pt>
                  <c:pt idx="4">
                    <c:v>1.6602054238319397E-2</c:v>
                  </c:pt>
                  <c:pt idx="5">
                    <c:v>8.7999999999999745E-3</c:v>
                  </c:pt>
                  <c:pt idx="6">
                    <c:v>6.1214353109474142E-3</c:v>
                  </c:pt>
                  <c:pt idx="7">
                    <c:v>0.12478076699399998</c:v>
                  </c:pt>
                  <c:pt idx="8">
                    <c:v>1.6528317133918669E-2</c:v>
                  </c:pt>
                  <c:pt idx="9">
                    <c:v>2.4906128102614111E-2</c:v>
                  </c:pt>
                  <c:pt idx="10">
                    <c:v>5.1949622030232179E-2</c:v>
                  </c:pt>
                  <c:pt idx="11">
                    <c:v>5.0000000000000044E-3</c:v>
                  </c:pt>
                  <c:pt idx="12">
                    <c:v>2.136703339472068E-2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Statistics!$B$47:$B$61</c15:sqref>
                  </c15:fullRef>
                </c:ext>
              </c:extLst>
              <c:f>(Statistics!$B$47:$B$49,Statistics!$B$51:$B$52,Statistics!$B$54:$B$61)</c:f>
              <c:strCache>
                <c:ptCount val="13"/>
                <c:pt idx="0">
                  <c:v>Austria</c:v>
                </c:pt>
                <c:pt idx="1">
                  <c:v>Belgium</c:v>
                </c:pt>
                <c:pt idx="2">
                  <c:v>Bulgaria</c:v>
                </c:pt>
                <c:pt idx="3">
                  <c:v>Czech Republic</c:v>
                </c:pt>
                <c:pt idx="4">
                  <c:v>Germany</c:v>
                </c:pt>
                <c:pt idx="5">
                  <c:v>Ireland</c:v>
                </c:pt>
                <c:pt idx="6">
                  <c:v>Latvia</c:v>
                </c:pt>
                <c:pt idx="7">
                  <c:v>Malta</c:v>
                </c:pt>
                <c:pt idx="8">
                  <c:v>Poland</c:v>
                </c:pt>
                <c:pt idx="9">
                  <c:v>Portugal</c:v>
                </c:pt>
                <c:pt idx="10">
                  <c:v>Spain</c:v>
                </c:pt>
                <c:pt idx="11">
                  <c:v>Sweden</c:v>
                </c:pt>
                <c:pt idx="12">
                  <c:v>Italy</c:v>
                </c:pt>
              </c:strCache>
            </c:strRef>
          </c:cat>
          <c:val>
            <c:numRef>
              <c:extLst>
                <c:ext xmlns:c15="http://schemas.microsoft.com/office/drawing/2012/chart" uri="{02D57815-91ED-43cb-92C2-25804820EDAC}">
                  <c15:fullRef>
                    <c15:sqref>Statistics!$C$47:$C$61</c15:sqref>
                  </c15:fullRef>
                </c:ext>
              </c:extLst>
              <c:f>(Statistics!$C$47:$C$49,Statistics!$C$51:$C$52,Statistics!$C$54:$C$61)</c:f>
              <c:numCache>
                <c:formatCode>0.0%</c:formatCode>
                <c:ptCount val="13"/>
                <c:pt idx="0">
                  <c:v>0.32200000000000001</c:v>
                </c:pt>
                <c:pt idx="1">
                  <c:v>0.23692170000000001</c:v>
                </c:pt>
                <c:pt idx="2">
                  <c:v>0.17802072755909229</c:v>
                </c:pt>
                <c:pt idx="3">
                  <c:v>0.39055023923444976</c:v>
                </c:pt>
                <c:pt idx="4">
                  <c:v>0.31699487622692757</c:v>
                </c:pt>
                <c:pt idx="5">
                  <c:v>0.41670000000000001</c:v>
                </c:pt>
                <c:pt idx="6">
                  <c:v>0.1359046401273605</c:v>
                </c:pt>
                <c:pt idx="7">
                  <c:v>0.72671568627450955</c:v>
                </c:pt>
                <c:pt idx="8">
                  <c:v>0.16623909697280656</c:v>
                </c:pt>
                <c:pt idx="9">
                  <c:v>0.47692930072089773</c:v>
                </c:pt>
                <c:pt idx="10">
                  <c:v>0.32986445774174139</c:v>
                </c:pt>
                <c:pt idx="11">
                  <c:v>0.47199999999999998</c:v>
                </c:pt>
                <c:pt idx="12">
                  <c:v>0.23511356660527932</c:v>
                </c:pt>
              </c:numCache>
            </c:numRef>
          </c:val>
          <c:extLst>
            <c:ext xmlns:c16="http://schemas.microsoft.com/office/drawing/2014/chart" uri="{C3380CC4-5D6E-409C-BE32-E72D297353CC}">
              <c16:uniqueId val="{0000000C-69DB-44C7-9A2A-F768CC861ECA}"/>
            </c:ext>
          </c:extLst>
        </c:ser>
        <c:ser>
          <c:idx val="1"/>
          <c:order val="1"/>
          <c:tx>
            <c:strRef>
              <c:f>Statistics!$E$46</c:f>
              <c:strCache>
                <c:ptCount val="1"/>
                <c:pt idx="0">
                  <c:v>Rural Roads</c:v>
                </c:pt>
              </c:strCache>
            </c:strRef>
          </c:tx>
          <c:spPr>
            <a:solidFill>
              <a:srgbClr val="F08D80"/>
            </a:solidFill>
            <a:ln>
              <a:noFill/>
            </a:ln>
            <a:effectLst/>
          </c:spPr>
          <c:invertIfNegative val="0"/>
          <c:dPt>
            <c:idx val="0"/>
            <c:invertIfNegative val="0"/>
            <c:bubble3D val="0"/>
            <c:spPr>
              <a:solidFill>
                <a:srgbClr val="F08D80">
                  <a:alpha val="54000"/>
                </a:srgbClr>
              </a:solidFill>
              <a:ln>
                <a:noFill/>
              </a:ln>
              <a:effectLst/>
            </c:spPr>
            <c:extLst>
              <c:ext xmlns:c16="http://schemas.microsoft.com/office/drawing/2014/chart" uri="{C3380CC4-5D6E-409C-BE32-E72D297353CC}">
                <c16:uniqueId val="{0000000E-69DB-44C7-9A2A-F768CC861ECA}"/>
              </c:ext>
            </c:extLst>
          </c:dPt>
          <c:dPt>
            <c:idx val="7"/>
            <c:invertIfNegative val="0"/>
            <c:bubble3D val="0"/>
            <c:spPr>
              <a:solidFill>
                <a:srgbClr val="F08D80">
                  <a:alpha val="54000"/>
                </a:srgbClr>
              </a:solidFill>
              <a:ln>
                <a:noFill/>
              </a:ln>
              <a:effectLst/>
            </c:spPr>
            <c:extLst>
              <c:ext xmlns:c16="http://schemas.microsoft.com/office/drawing/2014/chart" uri="{C3380CC4-5D6E-409C-BE32-E72D297353CC}">
                <c16:uniqueId val="{00000012-69DB-44C7-9A2A-F768CC861ECA}"/>
              </c:ext>
            </c:extLst>
          </c:dPt>
          <c:dPt>
            <c:idx val="12"/>
            <c:invertIfNegative val="0"/>
            <c:bubble3D val="0"/>
            <c:spPr>
              <a:solidFill>
                <a:srgbClr val="F08D80">
                  <a:alpha val="54000"/>
                </a:srgbClr>
              </a:solidFill>
              <a:ln>
                <a:noFill/>
              </a:ln>
              <a:effectLst/>
            </c:spPr>
            <c:extLst>
              <c:ext xmlns:c16="http://schemas.microsoft.com/office/drawing/2014/chart" uri="{C3380CC4-5D6E-409C-BE32-E72D297353CC}">
                <c16:uniqueId val="{00000016-69DB-44C7-9A2A-F768CC861ECA}"/>
              </c:ext>
            </c:extLst>
          </c:dPt>
          <c:dLbls>
            <c:dLbl>
              <c:idx val="4"/>
              <c:delete val="1"/>
              <c:extLst>
                <c:ext xmlns:c15="http://schemas.microsoft.com/office/drawing/2012/chart" uri="{CE6537A1-D6FC-4f65-9D91-7224C49458BB}"/>
                <c:ext xmlns:c16="http://schemas.microsoft.com/office/drawing/2014/chart" uri="{C3380CC4-5D6E-409C-BE32-E72D297353CC}">
                  <c16:uniqueId val="{00000012-D25B-45C8-92DA-041F076DC7DC}"/>
                </c:ext>
              </c:extLst>
            </c:dLbl>
            <c:dLbl>
              <c:idx val="5"/>
              <c:delete val="1"/>
              <c:extLst>
                <c:ext xmlns:c15="http://schemas.microsoft.com/office/drawing/2012/chart" uri="{CE6537A1-D6FC-4f65-9D91-7224C49458BB}"/>
                <c:ext xmlns:c16="http://schemas.microsoft.com/office/drawing/2014/chart" uri="{C3380CC4-5D6E-409C-BE32-E72D297353CC}">
                  <c16:uniqueId val="{00000011-D25B-45C8-92DA-041F076DC7DC}"/>
                </c:ext>
              </c:extLst>
            </c:dLbl>
            <c:dLbl>
              <c:idx val="9"/>
              <c:delete val="1"/>
              <c:extLst>
                <c:ext xmlns:c15="http://schemas.microsoft.com/office/drawing/2012/chart" uri="{CE6537A1-D6FC-4f65-9D91-7224C49458BB}"/>
                <c:ext xmlns:c16="http://schemas.microsoft.com/office/drawing/2014/chart" uri="{C3380CC4-5D6E-409C-BE32-E72D297353CC}">
                  <c16:uniqueId val="{00000017-69DB-44C7-9A2A-F768CC861ECA}"/>
                </c:ext>
              </c:extLst>
            </c:dLbl>
            <c:dLbl>
              <c:idx val="11"/>
              <c:delete val="1"/>
              <c:extLst>
                <c:ext xmlns:c15="http://schemas.microsoft.com/office/drawing/2012/chart" uri="{CE6537A1-D6FC-4f65-9D91-7224C49458BB}"/>
                <c:ext xmlns:c16="http://schemas.microsoft.com/office/drawing/2014/chart" uri="{C3380CC4-5D6E-409C-BE32-E72D297353CC}">
                  <c16:uniqueId val="{00000018-69DB-44C7-9A2A-F768CC861ECA}"/>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Tahoma" panose="020B0604030504040204" pitchFamily="34" charset="0"/>
                    <a:ea typeface="Tahoma" panose="020B0604030504040204" pitchFamily="34" charset="0"/>
                    <a:cs typeface="Tahoma" panose="020B0604030504040204" pitchFamily="34" charset="0"/>
                  </a:defRPr>
                </a:pPr>
                <a:endParaRPr lang="el-G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extLst>
                  <c:ext xmlns:c15="http://schemas.microsoft.com/office/drawing/2012/chart" uri="{02D57815-91ED-43cb-92C2-25804820EDAC}">
                    <c15:fullRef>
                      <c15:sqref>'[1]Road Type'!$AS$24:$AS$38</c15:sqref>
                    </c15:fullRef>
                  </c:ext>
                </c:extLst>
                <c:f>('[1]Road Type'!$AS$24:$AS$26,'[1]Road Type'!$AS$28:$AS$29,'[1]Road Type'!$AS$31:$AS$38)</c:f>
                <c:numCache>
                  <c:formatCode>General</c:formatCode>
                  <c:ptCount val="13"/>
                  <c:pt idx="0">
                    <c:v>8.3999999999999631E-3</c:v>
                  </c:pt>
                  <c:pt idx="1">
                    <c:v>9.5759800000000006E-2</c:v>
                  </c:pt>
                  <c:pt idx="2">
                    <c:v>2.4890096253215144E-2</c:v>
                  </c:pt>
                  <c:pt idx="3">
                    <c:v>1.6602068765379174E-2</c:v>
                  </c:pt>
                  <c:pt idx="4">
                    <c:v>1.6602054238319397E-2</c:v>
                  </c:pt>
                  <c:pt idx="5">
                    <c:v>8.7999999523162842E-3</c:v>
                  </c:pt>
                  <c:pt idx="6">
                    <c:v>3.5351786939581104E-2</c:v>
                  </c:pt>
                  <c:pt idx="7">
                    <c:v>4.9627750939649218E-2</c:v>
                  </c:pt>
                  <c:pt idx="8">
                    <c:v>2.1587109938194571E-2</c:v>
                  </c:pt>
                  <c:pt idx="9">
                    <c:v>2.4906113743782043E-2</c:v>
                  </c:pt>
                  <c:pt idx="10">
                    <c:v>4.2804223040958989E-2</c:v>
                  </c:pt>
                  <c:pt idx="11">
                    <c:v>4.9999989569187164E-3</c:v>
                  </c:pt>
                  <c:pt idx="12">
                    <c:v>5.0739665269461054E-2</c:v>
                  </c:pt>
                </c:numCache>
              </c:numRef>
            </c:plus>
            <c:minus>
              <c:numRef>
                <c:extLst>
                  <c:ext xmlns:c15="http://schemas.microsoft.com/office/drawing/2012/chart" uri="{02D57815-91ED-43cb-92C2-25804820EDAC}">
                    <c15:fullRef>
                      <c15:sqref>'[1]Road Type'!$AS$24:$AS$38</c15:sqref>
                    </c15:fullRef>
                  </c:ext>
                </c:extLst>
                <c:f>('[1]Road Type'!$AS$24:$AS$26,'[1]Road Type'!$AS$28:$AS$29,'[1]Road Type'!$AS$31:$AS$38)</c:f>
                <c:numCache>
                  <c:formatCode>General</c:formatCode>
                  <c:ptCount val="13"/>
                  <c:pt idx="0">
                    <c:v>8.3999999999999631E-3</c:v>
                  </c:pt>
                  <c:pt idx="1">
                    <c:v>9.5759800000000006E-2</c:v>
                  </c:pt>
                  <c:pt idx="2">
                    <c:v>2.4890096253215144E-2</c:v>
                  </c:pt>
                  <c:pt idx="3">
                    <c:v>1.6602068765379174E-2</c:v>
                  </c:pt>
                  <c:pt idx="4">
                    <c:v>1.6602054238319397E-2</c:v>
                  </c:pt>
                  <c:pt idx="5">
                    <c:v>8.7999999523162842E-3</c:v>
                  </c:pt>
                  <c:pt idx="6">
                    <c:v>3.5351786939581104E-2</c:v>
                  </c:pt>
                  <c:pt idx="7">
                    <c:v>4.9627750939649218E-2</c:v>
                  </c:pt>
                  <c:pt idx="8">
                    <c:v>2.1587109938194571E-2</c:v>
                  </c:pt>
                  <c:pt idx="9">
                    <c:v>2.4906113743782043E-2</c:v>
                  </c:pt>
                  <c:pt idx="10">
                    <c:v>4.2804223040958989E-2</c:v>
                  </c:pt>
                  <c:pt idx="11">
                    <c:v>4.9999989569187164E-3</c:v>
                  </c:pt>
                  <c:pt idx="12">
                    <c:v>5.0739665269461054E-2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Statistics!$B$47:$B$61</c15:sqref>
                  </c15:fullRef>
                </c:ext>
              </c:extLst>
              <c:f>(Statistics!$B$47:$B$49,Statistics!$B$51:$B$52,Statistics!$B$54:$B$61)</c:f>
              <c:strCache>
                <c:ptCount val="13"/>
                <c:pt idx="0">
                  <c:v>Austria</c:v>
                </c:pt>
                <c:pt idx="1">
                  <c:v>Belgium</c:v>
                </c:pt>
                <c:pt idx="2">
                  <c:v>Bulgaria</c:v>
                </c:pt>
                <c:pt idx="3">
                  <c:v>Czech Republic</c:v>
                </c:pt>
                <c:pt idx="4">
                  <c:v>Germany</c:v>
                </c:pt>
                <c:pt idx="5">
                  <c:v>Ireland</c:v>
                </c:pt>
                <c:pt idx="6">
                  <c:v>Latvia</c:v>
                </c:pt>
                <c:pt idx="7">
                  <c:v>Malta</c:v>
                </c:pt>
                <c:pt idx="8">
                  <c:v>Poland</c:v>
                </c:pt>
                <c:pt idx="9">
                  <c:v>Portugal</c:v>
                </c:pt>
                <c:pt idx="10">
                  <c:v>Spain</c:v>
                </c:pt>
                <c:pt idx="11">
                  <c:v>Sweden</c:v>
                </c:pt>
                <c:pt idx="12">
                  <c:v>Italy</c:v>
                </c:pt>
              </c:strCache>
            </c:strRef>
          </c:cat>
          <c:val>
            <c:numRef>
              <c:extLst>
                <c:ext xmlns:c15="http://schemas.microsoft.com/office/drawing/2012/chart" uri="{02D57815-91ED-43cb-92C2-25804820EDAC}">
                  <c15:fullRef>
                    <c15:sqref>Statistics!$E$47:$E$61</c15:sqref>
                  </c15:fullRef>
                </c:ext>
              </c:extLst>
              <c:f>(Statistics!$E$47:$E$49,Statistics!$E$51:$E$52,Statistics!$E$54:$E$61)</c:f>
              <c:numCache>
                <c:formatCode>0.0%</c:formatCode>
                <c:ptCount val="13"/>
                <c:pt idx="0">
                  <c:v>0.44800000000000001</c:v>
                </c:pt>
                <c:pt idx="1">
                  <c:v>0.2420891</c:v>
                </c:pt>
                <c:pt idx="2">
                  <c:v>0.27027733789546349</c:v>
                </c:pt>
                <c:pt idx="3">
                  <c:v>0.61687917425622341</c:v>
                </c:pt>
                <c:pt idx="4">
                  <c:v>0</c:v>
                </c:pt>
                <c:pt idx="5">
                  <c:v>0</c:v>
                </c:pt>
                <c:pt idx="6">
                  <c:v>0.35096738529574351</c:v>
                </c:pt>
                <c:pt idx="7">
                  <c:v>0.86775008145975885</c:v>
                </c:pt>
                <c:pt idx="8">
                  <c:v>0.2610062893081761</c:v>
                </c:pt>
                <c:pt idx="9">
                  <c:v>0</c:v>
                </c:pt>
                <c:pt idx="10">
                  <c:v>0.89770859287753235</c:v>
                </c:pt>
                <c:pt idx="11">
                  <c:v>0</c:v>
                </c:pt>
                <c:pt idx="12">
                  <c:v>0.6586826347305389</c:v>
                </c:pt>
              </c:numCache>
            </c:numRef>
          </c:val>
          <c:extLst>
            <c:ext xmlns:c16="http://schemas.microsoft.com/office/drawing/2014/chart" uri="{C3380CC4-5D6E-409C-BE32-E72D297353CC}">
              <c16:uniqueId val="{00000019-69DB-44C7-9A2A-F768CC861ECA}"/>
            </c:ext>
          </c:extLst>
        </c:ser>
        <c:dLbls>
          <c:dLblPos val="ctr"/>
          <c:showLegendKey val="0"/>
          <c:showVal val="1"/>
          <c:showCatName val="0"/>
          <c:showSerName val="0"/>
          <c:showPercent val="0"/>
          <c:showBubbleSize val="0"/>
        </c:dLbls>
        <c:gapWidth val="219"/>
        <c:overlap val="-27"/>
        <c:axId val="487903280"/>
        <c:axId val="487904592"/>
      </c:barChart>
      <c:catAx>
        <c:axId val="48790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87904592"/>
        <c:crosses val="autoZero"/>
        <c:auto val="1"/>
        <c:lblAlgn val="ctr"/>
        <c:lblOffset val="100"/>
        <c:noMultiLvlLbl val="0"/>
      </c:catAx>
      <c:valAx>
        <c:axId val="487904592"/>
        <c:scaling>
          <c:orientation val="minMax"/>
          <c:max val="1"/>
          <c:min val="0"/>
        </c:scaling>
        <c:delete val="0"/>
        <c:axPos val="l"/>
        <c:majorGridlines>
          <c:spPr>
            <a:ln w="9525" cap="flat" cmpd="sng" algn="ctr">
              <a:solidFill>
                <a:srgbClr val="E7E8E7"/>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crossAx val="48790328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999A99"/>
          </a:solidFill>
          <a:latin typeface="Tahoma" panose="020B0604030504040204" pitchFamily="34" charset="0"/>
          <a:ea typeface="Tahoma" panose="020B0604030504040204" pitchFamily="34" charset="0"/>
          <a:cs typeface="Tahoma" panose="020B0604030504040204" pitchFamily="34" charset="0"/>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571500</xdr:colOff>
      <xdr:row>29</xdr:row>
      <xdr:rowOff>102507</xdr:rowOff>
    </xdr:from>
    <xdr:to>
      <xdr:col>8</xdr:col>
      <xdr:colOff>1483178</xdr:colOff>
      <xdr:row>40</xdr:row>
      <xdr:rowOff>64860</xdr:rowOff>
    </xdr:to>
    <xdr:sp macro="" textlink="">
      <xdr:nvSpPr>
        <xdr:cNvPr id="2" name="TextBox 1">
          <a:extLst>
            <a:ext uri="{FF2B5EF4-FFF2-40B4-BE49-F238E27FC236}">
              <a16:creationId xmlns:a16="http://schemas.microsoft.com/office/drawing/2014/main" id="{8FCA1E14-C1FC-445B-9C92-882E9DF88148}"/>
            </a:ext>
          </a:extLst>
        </xdr:cNvPr>
        <xdr:cNvSpPr txBox="1"/>
      </xdr:nvSpPr>
      <xdr:spPr>
        <a:xfrm>
          <a:off x="6912429" y="6293757"/>
          <a:ext cx="5116285" cy="2207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Vias</a:t>
          </a:r>
          <a:r>
            <a:rPr lang="nl-BE" sz="1100" baseline="0"/>
            <a:t> 24/03/2022</a:t>
          </a:r>
        </a:p>
        <a:p>
          <a:r>
            <a:rPr lang="nl-BE" sz="1100" baseline="0"/>
            <a:t>feedback and questions: </a:t>
          </a:r>
        </a:p>
        <a:p>
          <a:r>
            <a:rPr lang="nl-BE" sz="1100" baseline="0"/>
            <a:t>- big sample + private vs professional</a:t>
          </a:r>
        </a:p>
        <a:p>
          <a:r>
            <a:rPr lang="nl-BE" sz="1100" baseline="0"/>
            <a:t>- Was it 1 session or more per location? </a:t>
          </a:r>
        </a:p>
        <a:p>
          <a:r>
            <a:rPr lang="nl-BE" sz="1100" baseline="0"/>
            <a:t>- Can we have info on the duration of the sessions? </a:t>
          </a:r>
        </a:p>
        <a:p>
          <a:r>
            <a:rPr lang="nl-BE" sz="1100" baseline="0"/>
            <a:t>- weight proportion = estimated traffic volume share </a:t>
          </a:r>
        </a:p>
        <a:p>
          <a:r>
            <a:rPr lang="nl-BE" sz="1100" baseline="0"/>
            <a:t>- sample bus = enough for 1st level stratification by vehicle type </a:t>
          </a:r>
        </a:p>
        <a:p>
          <a:r>
            <a:rPr lang="nl-BE" sz="1100" baseline="0"/>
            <a:t>- sample cars, LGV = enough for 2nd level stratification  by vehicle type x road type</a:t>
          </a:r>
        </a:p>
        <a:p>
          <a:r>
            <a:rPr lang="nl-BE" sz="1100" baseline="0"/>
            <a:t>- Weighting: by road type: Analysis was done by counting for fulfilling KPI divided by number of observations, including the weight, ignoring the locations. Confidence Intervals are calculated for N &gt; 30. </a:t>
          </a:r>
          <a:r>
            <a:rPr lang="nl-BE" sz="1100" b="1" baseline="0"/>
            <a:t>= OK, min. required mean weighted according to traffic volumes (assuming simple random sampling)</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289951</xdr:colOff>
      <xdr:row>91</xdr:row>
      <xdr:rowOff>2463894</xdr:rowOff>
    </xdr:from>
    <xdr:ext cx="2911288" cy="344453"/>
    <mc:AlternateContent xmlns:mc="http://schemas.openxmlformats.org/markup-compatibility/2006" xmlns:a14="http://schemas.microsoft.com/office/drawing/2010/main">
      <mc:Choice Requires="a14">
        <xdr:sp macro="" textlink="">
          <xdr:nvSpPr>
            <xdr:cNvPr id="2" name="TextovéPole 3">
              <a:extLst>
                <a:ext uri="{FF2B5EF4-FFF2-40B4-BE49-F238E27FC236}">
                  <a16:creationId xmlns:a16="http://schemas.microsoft.com/office/drawing/2014/main" id="{5BF2B028-1E8E-48DD-8A35-0851BFAAFD01}"/>
                </a:ext>
              </a:extLst>
            </xdr:cNvPr>
            <xdr:cNvSpPr txBox="1"/>
          </xdr:nvSpPr>
          <xdr:spPr>
            <a:xfrm>
              <a:off x="25388326" y="45278769"/>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2" name="TextovéPole 3">
              <a:extLst>
                <a:ext uri="{FF2B5EF4-FFF2-40B4-BE49-F238E27FC236}">
                  <a16:creationId xmlns:a16="http://schemas.microsoft.com/office/drawing/2014/main" id="{5BF2B028-1E8E-48DD-8A35-0851BFAAFD01}"/>
                </a:ext>
              </a:extLst>
            </xdr:cNvPr>
            <xdr:cNvSpPr txBox="1"/>
          </xdr:nvSpPr>
          <xdr:spPr>
            <a:xfrm>
              <a:off x="25388326" y="45278769"/>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9</xdr:col>
      <xdr:colOff>203889</xdr:colOff>
      <xdr:row>91</xdr:row>
      <xdr:rowOff>2178417</xdr:rowOff>
    </xdr:from>
    <xdr:ext cx="2911288" cy="344453"/>
    <mc:AlternateContent xmlns:mc="http://schemas.openxmlformats.org/markup-compatibility/2006" xmlns:a14="http://schemas.microsoft.com/office/drawing/2010/main">
      <mc:Choice Requires="a14">
        <xdr:sp macro="" textlink="">
          <xdr:nvSpPr>
            <xdr:cNvPr id="2" name="TextovéPole 4">
              <a:extLst>
                <a:ext uri="{FF2B5EF4-FFF2-40B4-BE49-F238E27FC236}">
                  <a16:creationId xmlns:a16="http://schemas.microsoft.com/office/drawing/2014/main" id="{A04F78CE-0475-4F79-BE97-ED0B90CD1F3B}"/>
                </a:ext>
              </a:extLst>
            </xdr:cNvPr>
            <xdr:cNvSpPr txBox="1"/>
          </xdr:nvSpPr>
          <xdr:spPr>
            <a:xfrm>
              <a:off x="31792253" y="58687644"/>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cs-CZ" sz="1100" b="0" i="1">
                      <a:latin typeface="Cambria Math" panose="02040503050406030204" pitchFamily="18" charset="0"/>
                    </a:rPr>
                    <m:t>𝐶𝐼</m:t>
                  </m:r>
                  <m:r>
                    <a:rPr lang="cs-CZ" sz="1100" b="0" i="1">
                      <a:latin typeface="Cambria Math" panose="02040503050406030204" pitchFamily="18" charset="0"/>
                    </a:rPr>
                    <m:t>=</m:t>
                  </m:r>
                  <m:r>
                    <a:rPr lang="cs-CZ" sz="1100" b="0" i="1">
                      <a:latin typeface="Cambria Math" panose="02040503050406030204" pitchFamily="18" charset="0"/>
                    </a:rPr>
                    <m:t>𝑝𝑟𝑒𝑣𝑎𝑙𝑒𝑛𝑐𝑒</m:t>
                  </m:r>
                  <m:r>
                    <a:rPr lang="el-GR" sz="1100" b="0" i="1">
                      <a:latin typeface="Cambria Math" panose="02040503050406030204" pitchFamily="18" charset="0"/>
                    </a:rPr>
                    <m:t>±</m:t>
                  </m:r>
                  <m:r>
                    <a:rPr lang="cs-CZ" sz="1100" b="0" i="1">
                      <a:latin typeface="Cambria Math" panose="02040503050406030204" pitchFamily="18" charset="0"/>
                    </a:rPr>
                    <m:t>𝑧</m:t>
                  </m:r>
                </m:oMath>
              </a14:m>
              <a:r>
                <a:rPr lang="cs-CZ" sz="1100"/>
                <a:t>*</a:t>
              </a:r>
              <a14:m>
                <m:oMath xmlns:m="http://schemas.openxmlformats.org/officeDocument/2006/math">
                  <m:rad>
                    <m:radPr>
                      <m:degHide m:val="on"/>
                      <m:ctrlPr>
                        <a:rPr lang="cs-CZ" sz="1100" i="1">
                          <a:latin typeface="Cambria Math" panose="02040503050406030204" pitchFamily="18" charset="0"/>
                        </a:rPr>
                      </m:ctrlPr>
                    </m:radPr>
                    <m:deg/>
                    <m:e>
                      <m:f>
                        <m:fPr>
                          <m:ctrlPr>
                            <a:rPr lang="cs-CZ" sz="1100" i="1">
                              <a:latin typeface="Cambria Math" panose="02040503050406030204" pitchFamily="18" charset="0"/>
                            </a:rPr>
                          </m:ctrlPr>
                        </m:fPr>
                        <m:num>
                          <m:r>
                            <a:rPr lang="cs-CZ" sz="1100" b="0" i="1">
                              <a:latin typeface="Cambria Math" panose="02040503050406030204" pitchFamily="18" charset="0"/>
                            </a:rPr>
                            <m:t>𝑝𝑟𝑒𝑣𝑎𝑙𝑒𝑛𝑐𝑒</m:t>
                          </m:r>
                          <m:r>
                            <a:rPr lang="cs-CZ" sz="1100" b="0" i="1">
                              <a:latin typeface="Cambria Math" panose="02040503050406030204" pitchFamily="18" charset="0"/>
                            </a:rPr>
                            <m:t>(100−</m:t>
                          </m:r>
                          <m:r>
                            <a:rPr lang="cs-CZ" sz="1100" b="0" i="1">
                              <a:latin typeface="Cambria Math" panose="02040503050406030204" pitchFamily="18" charset="0"/>
                            </a:rPr>
                            <m:t>𝑝𝑟𝑒𝑣𝑎𝑙𝑒𝑛𝑐𝑒</m:t>
                          </m:r>
                          <m:r>
                            <a:rPr lang="cs-CZ" sz="1100" b="0" i="1">
                              <a:latin typeface="Cambria Math" panose="02040503050406030204" pitchFamily="18" charset="0"/>
                            </a:rPr>
                            <m:t>)</m:t>
                          </m:r>
                        </m:num>
                        <m:den>
                          <m:r>
                            <a:rPr lang="cs-CZ" sz="1100" b="0" i="1">
                              <a:latin typeface="Cambria Math" panose="02040503050406030204" pitchFamily="18" charset="0"/>
                            </a:rPr>
                            <m:t>𝑛</m:t>
                          </m:r>
                        </m:den>
                      </m:f>
                    </m:e>
                  </m:rad>
                </m:oMath>
              </a14:m>
              <a:endParaRPr lang="cs-CZ" sz="1100"/>
            </a:p>
          </xdr:txBody>
        </xdr:sp>
      </mc:Choice>
      <mc:Fallback xmlns="">
        <xdr:sp macro="" textlink="">
          <xdr:nvSpPr>
            <xdr:cNvPr id="2" name="TextovéPole 4">
              <a:extLst>
                <a:ext uri="{FF2B5EF4-FFF2-40B4-BE49-F238E27FC236}">
                  <a16:creationId xmlns:a16="http://schemas.microsoft.com/office/drawing/2014/main" id="{A04F78CE-0475-4F79-BE97-ED0B90CD1F3B}"/>
                </a:ext>
              </a:extLst>
            </xdr:cNvPr>
            <xdr:cNvSpPr txBox="1"/>
          </xdr:nvSpPr>
          <xdr:spPr>
            <a:xfrm>
              <a:off x="31792253" y="58687644"/>
              <a:ext cx="29112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cs-CZ" sz="1100" b="0" i="0">
                  <a:latin typeface="Cambria Math" panose="02040503050406030204" pitchFamily="18" charset="0"/>
                </a:rPr>
                <a:t>𝐶𝐼=𝑝𝑟𝑒𝑣𝑎𝑙𝑒𝑛𝑐𝑒</a:t>
              </a:r>
              <a:r>
                <a:rPr lang="el-GR" sz="1100" b="0" i="0">
                  <a:latin typeface="Cambria Math" panose="02040503050406030204" pitchFamily="18" charset="0"/>
                </a:rPr>
                <a:t>±</a:t>
              </a:r>
              <a:r>
                <a:rPr lang="cs-CZ" sz="1100" b="0" i="0">
                  <a:latin typeface="Cambria Math" panose="02040503050406030204" pitchFamily="18" charset="0"/>
                </a:rPr>
                <a:t>𝑧</a:t>
              </a:r>
              <a:r>
                <a:rPr lang="cs-CZ" sz="1100"/>
                <a:t>*</a:t>
              </a:r>
              <a:r>
                <a:rPr lang="cs-CZ" sz="1100" i="0">
                  <a:latin typeface="Cambria Math" panose="02040503050406030204" pitchFamily="18" charset="0"/>
                </a:rPr>
                <a:t>√((</a:t>
              </a:r>
              <a:r>
                <a:rPr lang="cs-CZ" sz="1100" b="0" i="0">
                  <a:latin typeface="Cambria Math" panose="02040503050406030204" pitchFamily="18" charset="0"/>
                </a:rPr>
                <a:t>𝑝𝑟𝑒𝑣𝑎𝑙𝑒𝑛𝑐𝑒(100−𝑝𝑟𝑒𝑣𝑎𝑙𝑒𝑛𝑐𝑒))/𝑛)</a:t>
              </a:r>
              <a:endParaRPr lang="cs-CZ"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27</xdr:col>
      <xdr:colOff>40821</xdr:colOff>
      <xdr:row>3</xdr:row>
      <xdr:rowOff>1</xdr:rowOff>
    </xdr:from>
    <xdr:to>
      <xdr:col>37</xdr:col>
      <xdr:colOff>530678</xdr:colOff>
      <xdr:row>22</xdr:row>
      <xdr:rowOff>139513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20012</xdr:colOff>
      <xdr:row>2</xdr:row>
      <xdr:rowOff>176893</xdr:rowOff>
    </xdr:from>
    <xdr:to>
      <xdr:col>52</xdr:col>
      <xdr:colOff>476250</xdr:colOff>
      <xdr:row>22</xdr:row>
      <xdr:rowOff>54429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absoluteAnchor>
    <xdr:pos x="8210526" y="4845375"/>
    <xdr:ext cx="7923360" cy="3732359"/>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twoCellAnchor>
    <xdr:from>
      <xdr:col>11</xdr:col>
      <xdr:colOff>40821</xdr:colOff>
      <xdr:row>67</xdr:row>
      <xdr:rowOff>2</xdr:rowOff>
    </xdr:from>
    <xdr:to>
      <xdr:col>26</xdr:col>
      <xdr:colOff>244929</xdr:colOff>
      <xdr:row>85</xdr:row>
      <xdr:rowOff>74440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27214</xdr:colOff>
      <xdr:row>88</xdr:row>
      <xdr:rowOff>13607</xdr:rowOff>
    </xdr:from>
    <xdr:to>
      <xdr:col>26</xdr:col>
      <xdr:colOff>231322</xdr:colOff>
      <xdr:row>105</xdr:row>
      <xdr:rowOff>99252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46</xdr:row>
      <xdr:rowOff>0</xdr:rowOff>
    </xdr:from>
    <xdr:to>
      <xdr:col>26</xdr:col>
      <xdr:colOff>204107</xdr:colOff>
      <xdr:row>64</xdr:row>
      <xdr:rowOff>54429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rina/Documents/Baseline/Baseline-i/Baseline-i-DataAnalysis/Baseline-i-QualityControl/Baseline-i-QC-NTUA/1stQC-Helmet/Baseline-i-HelmetReport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erina/Downloads/Baseline-i-send/Baseline-i-HelmetReport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met"/>
      <sheetName val="Legislation"/>
      <sheetName val="Methodology"/>
      <sheetName val="Weighting"/>
      <sheetName val="Sample Data"/>
      <sheetName val="National Indicators"/>
      <sheetName val="Road Type"/>
      <sheetName val="Time Period"/>
      <sheetName val="Vehicle Type"/>
      <sheetName val="Age group"/>
      <sheetName val="Gender"/>
    </sheetNames>
    <sheetDataSet>
      <sheetData sheetId="0"/>
      <sheetData sheetId="1"/>
      <sheetData sheetId="2"/>
      <sheetData sheetId="3"/>
      <sheetData sheetId="4"/>
      <sheetData sheetId="5">
        <row r="5">
          <cell r="M5">
            <v>6.0000000000004494E-4</v>
          </cell>
          <cell r="Q5">
            <v>0</v>
          </cell>
        </row>
        <row r="6">
          <cell r="M6">
            <v>2.5108999999999826E-3</v>
          </cell>
          <cell r="Q6">
            <v>2.5108996778726578E-3</v>
          </cell>
        </row>
        <row r="7">
          <cell r="M7">
            <v>4.6630785727004298E-3</v>
          </cell>
          <cell r="Q7">
            <v>2.3599046727478257E-2</v>
          </cell>
        </row>
        <row r="8">
          <cell r="M8">
            <v>2.5889278269499716E-2</v>
          </cell>
          <cell r="Q8">
            <v>8.3468224440350847E-2</v>
          </cell>
        </row>
        <row r="9">
          <cell r="M9">
            <v>3.231673454713313E-3</v>
          </cell>
          <cell r="Q9">
            <v>0</v>
          </cell>
        </row>
        <row r="10">
          <cell r="M10" t="str">
            <v>-</v>
          </cell>
          <cell r="Q10" t="str">
            <v>-</v>
          </cell>
        </row>
        <row r="11">
          <cell r="M11">
            <v>1.1938352189197921E-2</v>
          </cell>
          <cell r="Q11">
            <v>2.0947764245652922E-2</v>
          </cell>
        </row>
        <row r="12">
          <cell r="M12">
            <v>2.0947754383087158E-2</v>
          </cell>
          <cell r="Q12">
            <v>0</v>
          </cell>
        </row>
        <row r="13">
          <cell r="M13">
            <v>0</v>
          </cell>
          <cell r="Q13">
            <v>9.163330012170956E-3</v>
          </cell>
        </row>
        <row r="14">
          <cell r="M14">
            <v>1.2202206365792914E-3</v>
          </cell>
          <cell r="Q14">
            <v>2.9141037984481977E-2</v>
          </cell>
        </row>
        <row r="15">
          <cell r="M15">
            <v>2.0000000000000018E-3</v>
          </cell>
          <cell r="Q15">
            <v>0</v>
          </cell>
        </row>
        <row r="16">
          <cell r="M16">
            <v>1.6320985243779562E-3</v>
          </cell>
          <cell r="Q16">
            <v>4.3419806318383269E-3</v>
          </cell>
        </row>
        <row r="17">
          <cell r="M17">
            <v>4.2301644229103541E-3</v>
          </cell>
          <cell r="Q17">
            <v>3.195705219510625E-2</v>
          </cell>
        </row>
        <row r="18">
          <cell r="M18">
            <v>3.1957030296325684E-2</v>
          </cell>
          <cell r="Q18">
            <v>3.1957030296325684E-2</v>
          </cell>
        </row>
        <row r="19">
          <cell r="M19">
            <v>4.2170801672640756E-3</v>
          </cell>
          <cell r="Q19">
            <v>7.1941676056337389E-3</v>
          </cell>
        </row>
      </sheetData>
      <sheetData sheetId="6">
        <row r="5">
          <cell r="AQ5">
            <v>1.1999999999999789E-3</v>
          </cell>
          <cell r="AS5">
            <v>0</v>
          </cell>
          <cell r="AU5">
            <v>0</v>
          </cell>
        </row>
        <row r="6">
          <cell r="AQ6">
            <v>2.2918800000000017E-2</v>
          </cell>
          <cell r="AS6">
            <v>3.2803999999999611E-3</v>
          </cell>
          <cell r="AU6">
            <v>0</v>
          </cell>
        </row>
        <row r="7">
          <cell r="AQ7">
            <v>7.7203328324982889E-3</v>
          </cell>
          <cell r="AS7">
            <v>1.1540054860401661E-3</v>
          </cell>
          <cell r="AU7">
            <v>3.033458949420309E-3</v>
          </cell>
        </row>
        <row r="8">
          <cell r="AQ8">
            <v>3.2702608373249897E-2</v>
          </cell>
          <cell r="AS8">
            <v>6.584213294792518E-2</v>
          </cell>
          <cell r="AU8">
            <v>3.970122709400048E-2</v>
          </cell>
        </row>
        <row r="9">
          <cell r="AQ9">
            <v>5.6518345672862402E-3</v>
          </cell>
          <cell r="AS9">
            <v>3.8850116700448467E-3</v>
          </cell>
          <cell r="AU9">
            <v>0</v>
          </cell>
        </row>
        <row r="10">
          <cell r="AQ10">
            <v>0</v>
          </cell>
          <cell r="AS10">
            <v>0</v>
          </cell>
          <cell r="AU10">
            <v>0</v>
          </cell>
        </row>
        <row r="11">
          <cell r="AQ11">
            <v>1.688245692560042E-2</v>
          </cell>
          <cell r="AS11">
            <v>3.0731944085859886E-2</v>
          </cell>
          <cell r="AU11">
            <v>3.0838610292262536E-2</v>
          </cell>
        </row>
        <row r="12">
          <cell r="AQ12">
            <v>5.2999999999999714E-3</v>
          </cell>
          <cell r="AS12">
            <v>5.2999965846538544E-3</v>
          </cell>
          <cell r="AU12">
            <v>5.2999965846538544E-3</v>
          </cell>
        </row>
        <row r="13">
          <cell r="AQ13">
            <v>0</v>
          </cell>
          <cell r="AS13">
            <v>0</v>
          </cell>
          <cell r="AU13" t="str">
            <v>-</v>
          </cell>
        </row>
        <row r="14">
          <cell r="AQ14">
            <v>4.9923789419469289E-3</v>
          </cell>
          <cell r="AS14">
            <v>0</v>
          </cell>
          <cell r="AU14">
            <v>0</v>
          </cell>
        </row>
        <row r="15">
          <cell r="AQ15">
            <v>1.7645703767793508E-3</v>
          </cell>
          <cell r="AS15">
            <v>1.7645703767793508E-3</v>
          </cell>
          <cell r="AU15">
            <v>9.009009009008917E-4</v>
          </cell>
        </row>
        <row r="16">
          <cell r="AQ16">
            <v>3.2999105380104865E-3</v>
          </cell>
          <cell r="AS16">
            <v>0</v>
          </cell>
          <cell r="AU16">
            <v>0</v>
          </cell>
        </row>
        <row r="17">
          <cell r="AQ17">
            <v>4.9064116556748472E-3</v>
          </cell>
          <cell r="AS17">
            <v>0</v>
          </cell>
          <cell r="AU17">
            <v>0</v>
          </cell>
        </row>
        <row r="18">
          <cell r="AQ18">
            <v>0</v>
          </cell>
          <cell r="AS18">
            <v>0</v>
          </cell>
          <cell r="AU18">
            <v>0</v>
          </cell>
        </row>
        <row r="19">
          <cell r="AQ19">
            <v>9.0428256157635278E-3</v>
          </cell>
          <cell r="AS19">
            <v>3.8847207311429877E-3</v>
          </cell>
          <cell r="AU19">
            <v>4.9384043478261086E-3</v>
          </cell>
        </row>
        <row r="24">
          <cell r="AQ24">
            <v>7.7999999999999736E-3</v>
          </cell>
          <cell r="AS24">
            <v>8.3999999999999631E-3</v>
          </cell>
        </row>
        <row r="25">
          <cell r="AQ25">
            <v>3.9395159999999999E-2</v>
          </cell>
          <cell r="AS25">
            <v>9.5759800000000006E-2</v>
          </cell>
        </row>
        <row r="26">
          <cell r="AQ26">
            <v>1.0410310098131453E-2</v>
          </cell>
          <cell r="AS26">
            <v>2.4890096253215144E-2</v>
          </cell>
        </row>
        <row r="27">
          <cell r="AQ27">
            <v>2.4890094995498657E-2</v>
          </cell>
          <cell r="AS27">
            <v>2.4890094995498657E-2</v>
          </cell>
        </row>
        <row r="28">
          <cell r="AQ28">
            <v>1.653599554103069E-2</v>
          </cell>
          <cell r="AS28">
            <v>1.6602068765379174E-2</v>
          </cell>
        </row>
        <row r="29">
          <cell r="AQ29">
            <v>1.6602054238319397E-2</v>
          </cell>
          <cell r="AS29">
            <v>1.6602054238319397E-2</v>
          </cell>
        </row>
        <row r="30">
          <cell r="AQ30">
            <v>1.6602054238319397E-2</v>
          </cell>
          <cell r="AS30">
            <v>1.6602054238319397E-2</v>
          </cell>
        </row>
        <row r="31">
          <cell r="AQ31">
            <v>8.7999999999999745E-3</v>
          </cell>
          <cell r="AS31">
            <v>8.7999999523162842E-3</v>
          </cell>
        </row>
        <row r="32">
          <cell r="AQ32">
            <v>6.1214353109474142E-3</v>
          </cell>
          <cell r="AS32">
            <v>3.5351786939581104E-2</v>
          </cell>
        </row>
        <row r="33">
          <cell r="AQ33">
            <v>0.12478076699399998</v>
          </cell>
          <cell r="AS33">
            <v>4.9627750939649218E-2</v>
          </cell>
        </row>
        <row r="34">
          <cell r="AQ34">
            <v>1.6528317133918669E-2</v>
          </cell>
          <cell r="AS34">
            <v>2.1587109938194571E-2</v>
          </cell>
        </row>
        <row r="35">
          <cell r="AQ35">
            <v>2.4906128102614111E-2</v>
          </cell>
          <cell r="AS35">
            <v>2.4906113743782043E-2</v>
          </cell>
        </row>
        <row r="36">
          <cell r="AQ36">
            <v>5.1949622030232179E-2</v>
          </cell>
          <cell r="AS36">
            <v>4.2804223040958989E-2</v>
          </cell>
        </row>
        <row r="37">
          <cell r="AQ37">
            <v>5.0000000000000044E-3</v>
          </cell>
          <cell r="AS37">
            <v>4.9999989569187164E-3</v>
          </cell>
        </row>
        <row r="38">
          <cell r="AQ38">
            <v>2.136703339472068E-2</v>
          </cell>
          <cell r="AS38">
            <v>5.0739665269461054E-2</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Indicators"/>
      <sheetName val="Road Type"/>
      <sheetName val="Time Period"/>
      <sheetName val="Vehicle Type"/>
      <sheetName val="Age group"/>
      <sheetName val="Gender"/>
    </sheetNames>
    <sheetDataSet>
      <sheetData sheetId="0">
        <row r="5">
          <cell r="P5">
            <v>5.7000000000000384E-3</v>
          </cell>
          <cell r="T5">
            <v>2.9200000000000004E-2</v>
          </cell>
        </row>
        <row r="6">
          <cell r="P6">
            <v>6.4135600000000015E-2</v>
          </cell>
          <cell r="T6">
            <v>0.1025484000000001</v>
          </cell>
        </row>
        <row r="7">
          <cell r="P7">
            <v>9.8073314503270836E-3</v>
          </cell>
          <cell r="T7">
            <v>0.17126073165072309</v>
          </cell>
        </row>
        <row r="8">
          <cell r="P8" t="str">
            <v>-</v>
          </cell>
          <cell r="T8" t="str">
            <v>-</v>
          </cell>
        </row>
        <row r="9">
          <cell r="P9">
            <v>1.20281915416105E-2</v>
          </cell>
          <cell r="T9">
            <v>1.202818751335144E-2</v>
          </cell>
        </row>
        <row r="10">
          <cell r="P10" t="str">
            <v>-</v>
          </cell>
          <cell r="T10" t="str">
            <v>-</v>
          </cell>
        </row>
        <row r="11">
          <cell r="P11">
            <v>1.202818751335144E-2</v>
          </cell>
          <cell r="T11">
            <v>1.202818751335144E-2</v>
          </cell>
        </row>
        <row r="12">
          <cell r="P12">
            <v>1.202818751335144E-2</v>
          </cell>
          <cell r="T12">
            <v>1.202818751335144E-2</v>
          </cell>
        </row>
        <row r="13">
          <cell r="P13">
            <v>6.210038396184012E-3</v>
          </cell>
          <cell r="T13" t="str">
            <v>-</v>
          </cell>
        </row>
        <row r="14">
          <cell r="P14">
            <v>5.1021156975220916E-2</v>
          </cell>
          <cell r="T14">
            <v>5.102112889289856E-2</v>
          </cell>
        </row>
        <row r="15">
          <cell r="P15">
            <v>1.3391449843078329E-2</v>
          </cell>
          <cell r="T15">
            <v>0.14144792920011229</v>
          </cell>
        </row>
        <row r="16">
          <cell r="P16">
            <v>0.14144790172576904</v>
          </cell>
          <cell r="T16">
            <v>0.14144790172576904</v>
          </cell>
        </row>
        <row r="17">
          <cell r="P17">
            <v>4.7430095047770071E-2</v>
          </cell>
          <cell r="T17" t="str">
            <v>-</v>
          </cell>
        </row>
        <row r="18">
          <cell r="P18">
            <v>4.7430068254470825E-2</v>
          </cell>
          <cell r="T18">
            <v>4.7430068254470825E-2</v>
          </cell>
        </row>
        <row r="19">
          <cell r="P19">
            <v>2.0939516658176227E-2</v>
          </cell>
          <cell r="T19" t="str">
            <v>-</v>
          </cell>
        </row>
      </sheetData>
      <sheetData sheetId="1"/>
      <sheetData sheetId="2">
        <row r="5">
          <cell r="AD5">
            <v>2.6000000000000467E-3</v>
          </cell>
        </row>
      </sheetData>
      <sheetData sheetId="3"/>
      <sheetData sheetId="4"/>
      <sheetData sheetId="5"/>
    </sheetDataSet>
  </externalBook>
</externalLink>
</file>

<file path=xl/tables/table1.xml><?xml version="1.0" encoding="utf-8"?>
<table xmlns="http://schemas.openxmlformats.org/spreadsheetml/2006/main" id="10" name="Table10" displayName="Table10" ref="B3:V7" totalsRowShown="0" headerRowDxfId="741" dataDxfId="739" headerRowBorderDxfId="740" tableBorderDxfId="738" totalsRowBorderDxfId="737">
  <autoFilter ref="B3:V7"/>
  <tableColumns count="21">
    <tableColumn id="1" name="Time period" dataDxfId="736"/>
    <tableColumn id="2" name="Road Type" dataDxfId="735"/>
    <tableColumn id="3" name="Vehicle Type" dataDxfId="734"/>
    <tableColumn id="4" name="Nr of Locations" dataDxfId="733"/>
    <tableColumn id="5" name="N" dataDxfId="732"/>
    <tableColumn id="6" name="Traffic Counts" dataDxfId="731"/>
    <tableColumn id="23" name="Weight proportion" dataDxfId="730"/>
    <tableColumn id="7" name="Average Speed" dataDxfId="729"/>
    <tableColumn id="8" name="SE1" dataDxfId="728"/>
    <tableColumn id="10" name="CI (95%) - lower bound1" dataDxfId="727"/>
    <tableColumn id="11" name="CI (95%) - upper bound1" dataDxfId="726"/>
    <tableColumn id="9" name="Standard deviation of speed" dataDxfId="725"/>
    <tableColumn id="15" name="85th percentile of speed" dataDxfId="724"/>
    <tableColumn id="16" name="SE2" dataDxfId="723"/>
    <tableColumn id="17" name="CI (95%) - lower bound2" dataDxfId="722"/>
    <tableColumn id="18" name="CI (95%) - upper bound2" dataDxfId="721"/>
    <tableColumn id="19" name="KPI" dataDxfId="720"/>
    <tableColumn id="20" name="SE3" dataDxfId="719"/>
    <tableColumn id="21" name="CI (95%) - lower bound3" dataDxfId="718"/>
    <tableColumn id="22" name="CI (95%) - upper bound3" dataDxfId="717"/>
    <tableColumn id="12" name="SE" dataDxfId="716">
      <calculatedColumnFormula>SQRT(R4*(1-R4)/F4)</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id="7" name="Table7" displayName="Table7" ref="A4:Y205" totalsRowShown="0" headerRowDxfId="506" dataDxfId="504" headerRowBorderDxfId="505" tableBorderDxfId="503" totalsRowBorderDxfId="502">
  <autoFilter ref="A4:Y205"/>
  <tableColumns count="25">
    <tableColumn id="25" name="Country" dataDxfId="501"/>
    <tableColumn id="1" name="Road Type" dataDxfId="500"/>
    <tableColumn id="2" name="Time period"/>
    <tableColumn id="3" name="Vehicle Type" dataDxfId="499"/>
    <tableColumn id="4" name="Nr of Locations" dataDxfId="498"/>
    <tableColumn id="5" name="Traffic Counts" dataDxfId="497"/>
    <tableColumn id="24" name="Weight proportion" dataDxfId="496"/>
    <tableColumn id="6" name="N-rider" dataDxfId="495"/>
    <tableColumn id="7" name="Nused-rider" dataDxfId="494"/>
    <tableColumn id="8" name="KPI-rider" dataDxfId="493"/>
    <tableColumn id="9" name="SE1" dataDxfId="492"/>
    <tableColumn id="10" name="CI (95%) - lower bound1" dataDxfId="491"/>
    <tableColumn id="11" name="CI (95%) - upper bound1" dataDxfId="490"/>
    <tableColumn id="12" name="N-passenger" dataDxfId="489"/>
    <tableColumn id="13" name="Nused-passenger" dataDxfId="488"/>
    <tableColumn id="14" name="KPI-passenger" dataDxfId="487" dataCellStyle="Percent"/>
    <tableColumn id="15" name="SE2" dataDxfId="486" dataCellStyle="Percent"/>
    <tableColumn id="16" name="CI (95%) - lower bound2" dataDxfId="485" dataCellStyle="Percent"/>
    <tableColumn id="17" name="CI (95%) - upper bound2" dataDxfId="484" dataCellStyle="Percent"/>
    <tableColumn id="18" name="N-total" dataDxfId="483"/>
    <tableColumn id="19" name="Nused-total" dataDxfId="482"/>
    <tableColumn id="20" name="KPI-total" dataDxfId="481"/>
    <tableColumn id="21" name="SE3" dataDxfId="480"/>
    <tableColumn id="22" name="CI (95%) - lower bound3" dataDxfId="479"/>
    <tableColumn id="23" name="CI (95%) - upper bound3" dataDxfId="478"/>
  </tableColumns>
  <tableStyleInfo name="TableStyleMedium2" showFirstColumn="0" showLastColumn="0" showRowStripes="1" showColumnStripes="0"/>
</table>
</file>

<file path=xl/tables/table11.xml><?xml version="1.0" encoding="utf-8"?>
<table xmlns="http://schemas.openxmlformats.org/spreadsheetml/2006/main" id="8" name="Table8" displayName="Table8" ref="B4:N12" totalsRowShown="0" headerRowDxfId="477" dataDxfId="475" headerRowBorderDxfId="476" tableBorderDxfId="474" totalsRowBorderDxfId="473">
  <autoFilter ref="B4:N12"/>
  <tableColumns count="13">
    <tableColumn id="1" name="Road Type" dataDxfId="472"/>
    <tableColumn id="2" name="Time period" dataDxfId="471"/>
    <tableColumn id="3" name="Vehicle Type" dataDxfId="470"/>
    <tableColumn id="4" name="Nr of Locations" dataDxfId="469"/>
    <tableColumn id="5" name="Traffic Counts" dataDxfId="468"/>
    <tableColumn id="11" name="Weight proportion" dataDxfId="467"/>
    <tableColumn id="6" name="N-tot" dataDxfId="466"/>
    <tableColumn id="7" name="N-within legal limit-tot" dataDxfId="465"/>
    <tableColumn id="8" name="N-above legal limit-tot" dataDxfId="464"/>
    <tableColumn id="9" name="KPI-tot" dataDxfId="463"/>
    <tableColumn id="10" name="SE1" dataDxfId="462"/>
    <tableColumn id="12" name="CI (95%) - lower bound1" dataDxfId="461"/>
    <tableColumn id="13" name="CI (95%) - upper bound1" dataDxfId="460"/>
  </tableColumns>
  <tableStyleInfo name="TableStyleMedium2" showFirstColumn="0" showLastColumn="0" showRowStripes="1" showColumnStripes="0"/>
</table>
</file>

<file path=xl/tables/table12.xml><?xml version="1.0" encoding="utf-8"?>
<table xmlns="http://schemas.openxmlformats.org/spreadsheetml/2006/main" id="9" name="Table9" displayName="Table9" ref="B16:CV116" totalsRowShown="0" headerRowDxfId="459" dataDxfId="457" headerRowBorderDxfId="458" tableBorderDxfId="456" totalsRowBorderDxfId="455">
  <autoFilter ref="B16:CV116"/>
  <tableColumns count="99">
    <tableColumn id="1" name="Road Type" dataDxfId="454"/>
    <tableColumn id="2" name="Time period" dataDxfId="453"/>
    <tableColumn id="3" name="Vehicle Type" dataDxfId="452"/>
    <tableColumn id="4" name="Nr of Locations" dataDxfId="451"/>
    <tableColumn id="5" name="Traffic Counts" dataDxfId="450"/>
    <tableColumn id="99" name="Weight proportion" dataDxfId="449"/>
    <tableColumn id="6" name="N-tot" dataDxfId="448"/>
    <tableColumn id="7" name="N-within legal limit-tot" dataDxfId="447"/>
    <tableColumn id="8" name="N-above legal limit-tot" dataDxfId="446"/>
    <tableColumn id="9" name="KPI-tot" dataDxfId="445"/>
    <tableColumn id="10" name="SE1" dataDxfId="444"/>
    <tableColumn id="11" name="CI (95%) - lower bound1" dataDxfId="443"/>
    <tableColumn id="12" name="CI (95%) - upper bound1" dataDxfId="442"/>
    <tableColumn id="13" name="% drivers - BAC 0.0 (optional)-tot" dataDxfId="441"/>
    <tableColumn id="14" name="SE2" dataDxfId="440"/>
    <tableColumn id="15" name="CI (95%) - lower bound2" dataDxfId="439"/>
    <tableColumn id="16" name="CI (95%) - upper bound2" dataDxfId="438"/>
    <tableColumn id="17" name="% drivers - BAC 0.0-0.2 (optional)-tot" dataDxfId="437"/>
    <tableColumn id="18" name="SE3" dataDxfId="436"/>
    <tableColumn id="19" name="CI (95%) - lower bound3" dataDxfId="435"/>
    <tableColumn id="20" name="CI (95%) - upper bound3" dataDxfId="434"/>
    <tableColumn id="21" name="% drivers - BAC 0.2-0.5 (optional)-tot" dataDxfId="433"/>
    <tableColumn id="22" name="SE4" dataDxfId="432"/>
    <tableColumn id="23" name="CI (95%) - lower bound4" dataDxfId="431"/>
    <tableColumn id="24" name="CI (95%) - upper bound4" dataDxfId="430"/>
    <tableColumn id="25" name="% drivers - BAC 0.5-0.8 (optional)-tot" dataDxfId="429"/>
    <tableColumn id="26" name="SE5" dataDxfId="428"/>
    <tableColumn id="27" name="CI (95%) - lower bound5" dataDxfId="427"/>
    <tableColumn id="28" name="CI (95%) - upper bound5" dataDxfId="426"/>
    <tableColumn id="29" name="% drivers - BAC 0.8-1.2 (optional)-tot" dataDxfId="425"/>
    <tableColumn id="30" name="SE6" dataDxfId="424"/>
    <tableColumn id="31" name="CI (95%) - lower bound6" dataDxfId="423"/>
    <tableColumn id="32" name="CI (95%) - upper bound6" dataDxfId="422"/>
    <tableColumn id="33" name="% drivers - BAC 1.2+ (optional)-tot" dataDxfId="421"/>
    <tableColumn id="34" name="SE7" dataDxfId="420"/>
    <tableColumn id="35" name="CI (95%) - lower bound7" dataDxfId="419"/>
    <tableColumn id="36" name="CI (95%) - upper bound7" dataDxfId="418"/>
    <tableColumn id="37" name="N-nov" dataDxfId="417"/>
    <tableColumn id="38" name="N-within legal limit-nov" dataDxfId="416"/>
    <tableColumn id="39" name="N-above legal limit-nov" dataDxfId="415"/>
    <tableColumn id="40" name="KPI-nov" dataDxfId="414"/>
    <tableColumn id="41" name="SE8" dataDxfId="413"/>
    <tableColumn id="42" name="CI (95%) - lower bound8" dataDxfId="412"/>
    <tableColumn id="43" name="CI (95%) - upper bound8" dataDxfId="411"/>
    <tableColumn id="44" name="% drivers - BAC 0.0 (optional)-nov" dataDxfId="410"/>
    <tableColumn id="45" name="SE9" dataDxfId="409"/>
    <tableColumn id="46" name="CI (95%) - lower bound9" dataDxfId="408"/>
    <tableColumn id="47" name="CI (95%) - upper bound9" dataDxfId="407"/>
    <tableColumn id="48" name="% drivers - BAC 0.0-0.2 (optional)-nov" dataDxfId="406"/>
    <tableColumn id="49" name="SE10" dataDxfId="405"/>
    <tableColumn id="50" name="CI (95%) - lower bound10" dataDxfId="404"/>
    <tableColumn id="51" name="CI (95%) - upper bound10" dataDxfId="403"/>
    <tableColumn id="52" name="% drivers - BAC 0.2-0.5 (optional)-nov" dataDxfId="402"/>
    <tableColumn id="53" name="SE11" dataDxfId="401"/>
    <tableColumn id="54" name="CI (95%) - lower bound11" dataDxfId="400"/>
    <tableColumn id="55" name="CI (95%) - upper bound11" dataDxfId="399"/>
    <tableColumn id="56" name="% drivers - BAC 0.5-0.8 (optional)-nov" dataDxfId="398"/>
    <tableColumn id="57" name="SE12" dataDxfId="397"/>
    <tableColumn id="58" name="CI (95%) - lower bound12" dataDxfId="396"/>
    <tableColumn id="59" name="CI (95%) - upper bound12" dataDxfId="395"/>
    <tableColumn id="60" name="% drivers - BAC 0.8-1.2 (optional)-nov" dataDxfId="394"/>
    <tableColumn id="61" name="SE13" dataDxfId="393"/>
    <tableColumn id="62" name="CI (95%) - lower bound13" dataDxfId="392"/>
    <tableColumn id="63" name="CI (95%) - upper bound13" dataDxfId="391"/>
    <tableColumn id="64" name="% drivers - BAC 1.2+ (optional)-nov" dataDxfId="390"/>
    <tableColumn id="65" name="SE14" dataDxfId="389"/>
    <tableColumn id="66" name="CI (95%) - lower bound14" dataDxfId="388"/>
    <tableColumn id="67" name="CI (95%) - upper bound14" dataDxfId="387"/>
    <tableColumn id="68" name="N-prof" dataDxfId="386"/>
    <tableColumn id="69" name="N-within legal limit-prof" dataDxfId="385"/>
    <tableColumn id="70" name="N-above legal limit-prof" dataDxfId="384"/>
    <tableColumn id="71" name="KPI-prof" dataDxfId="383"/>
    <tableColumn id="72" name="SE15" dataDxfId="382"/>
    <tableColumn id="73" name="CI (95%) - lower bound15" dataDxfId="381"/>
    <tableColumn id="74" name="CI (95%) - upper bound15" dataDxfId="380"/>
    <tableColumn id="75" name="% drivers - BAC 0.0 (optional)-prof" dataDxfId="379"/>
    <tableColumn id="76" name="SE16" dataDxfId="378"/>
    <tableColumn id="77" name="CI (95%) - lower bound16" dataDxfId="377"/>
    <tableColumn id="78" name="CI (95%) - upper bound16" dataDxfId="376"/>
    <tableColumn id="79" name="% drivers - BAC 0.0-0.2 (optional)-prof" dataDxfId="375"/>
    <tableColumn id="80" name="SE17" dataDxfId="374"/>
    <tableColumn id="81" name="CI (95%) - lower bound17" dataDxfId="373"/>
    <tableColumn id="82" name="CI (95%) - upper bound17" dataDxfId="372"/>
    <tableColumn id="83" name="% drivers - BAC 0.2-0.5 (optional)-prof" dataDxfId="371"/>
    <tableColumn id="84" name="SE18" dataDxfId="370"/>
    <tableColumn id="85" name="CI (95%) - lower bound18" dataDxfId="369"/>
    <tableColumn id="86" name="CI (95%) - upper bound18" dataDxfId="368"/>
    <tableColumn id="87" name="% drivers - BAC 0.5-0.8 (optional)-prof" dataDxfId="367"/>
    <tableColumn id="88" name="SE19" dataDxfId="366"/>
    <tableColumn id="89" name="CI (95%) - lower bound19" dataDxfId="365"/>
    <tableColumn id="90" name="CI (95%) - upper bound19" dataDxfId="364"/>
    <tableColumn id="91" name="% drivers - BAC 0.8-1.2 (optional)-prof" dataDxfId="363"/>
    <tableColumn id="92" name="SE20" dataDxfId="362"/>
    <tableColumn id="93" name="CI (95%) - lower bound20" dataDxfId="361"/>
    <tableColumn id="94" name="CI (95%) - upper bound20" dataDxfId="360"/>
    <tableColumn id="95" name="% drivers - BAC 1.2+ (optional)-prof" dataDxfId="359"/>
    <tableColumn id="96" name="SE21" dataDxfId="358"/>
    <tableColumn id="97" name="CI (95%) - lower bound21" dataDxfId="357"/>
    <tableColumn id="98" name="CI (95%) - upper bound21" dataDxfId="356"/>
  </tableColumns>
  <tableStyleInfo name="TableStyleMedium2" showFirstColumn="0" showLastColumn="0" showRowStripes="1" showColumnStripes="0"/>
</table>
</file>

<file path=xl/tables/table13.xml><?xml version="1.0" encoding="utf-8"?>
<table xmlns="http://schemas.openxmlformats.org/spreadsheetml/2006/main" id="13" name="Table13" displayName="Table13" ref="B5:BL13" totalsRowShown="0" headerRowDxfId="355" headerRowBorderDxfId="354" tableBorderDxfId="353">
  <autoFilter ref="B5:BL13"/>
  <tableColumns count="63">
    <tableColumn id="1" name="Road Type" dataDxfId="352"/>
    <tableColumn id="2" name="Time period" dataDxfId="351"/>
    <tableColumn id="3" name="Vehicle Type" dataDxfId="350"/>
    <tableColumn id="6" name="N-total" dataDxfId="349"/>
    <tableColumn id="7" name="N-DUI-at least once (12months)" dataDxfId="348"/>
    <tableColumn id="8" name="N-DUI-never (12months)" dataDxfId="347"/>
    <tableColumn id="9" name="N-DUI-at least once (30days)" dataDxfId="346"/>
    <tableColumn id="10" name="N-DUI-never (30days)" dataDxfId="345"/>
    <tableColumn id="11" name="N-over the legal limit-at least once (30days)" dataDxfId="344"/>
    <tableColumn id="12" name="N-over the legal limit-never (30days)" dataDxfId="343"/>
    <tableColumn id="13" name="KPI-total" dataDxfId="342"/>
    <tableColumn id="14" name="SE1" dataDxfId="341"/>
    <tableColumn id="15" name="CI (95%) - lower bound1" dataDxfId="340"/>
    <tableColumn id="16" name="CI (95%) - upper bound1" dataDxfId="339"/>
    <tableColumn id="17" name="N-nov" dataDxfId="338"/>
    <tableColumn id="18" name="N-DUI-at least once (12months)2" dataDxfId="337"/>
    <tableColumn id="19" name="N-DUI-never (12months)3" dataDxfId="336"/>
    <tableColumn id="20" name="N-DUI-at least once (30days)4" dataDxfId="335"/>
    <tableColumn id="21" name="N-DUI-never (30days)5" dataDxfId="334"/>
    <tableColumn id="22" name="N-over the legal limit-at least once (30days)6" dataDxfId="333"/>
    <tableColumn id="23" name="N-over the legal limit-never (30days)7" dataDxfId="332"/>
    <tableColumn id="24" name="KPI-nov" dataDxfId="331"/>
    <tableColumn id="25" name="SE2" dataDxfId="330"/>
    <tableColumn id="26" name="CI (95%) - lower bound2" dataDxfId="329"/>
    <tableColumn id="27" name="CI (95%) - upper bound2" dataDxfId="328"/>
    <tableColumn id="28" name="N-prof" dataDxfId="327"/>
    <tableColumn id="29" name="N-DUI-at least once (12months)8" dataDxfId="326"/>
    <tableColumn id="30" name="N-DUI-never (12months)9" dataDxfId="325"/>
    <tableColumn id="31" name="N-DUI-at least once (30days)10" dataDxfId="324"/>
    <tableColumn id="32" name="N-DUI-never (30days)11" dataDxfId="323"/>
    <tableColumn id="33" name="N-over the legal limit-at least once (30days)12" dataDxfId="322"/>
    <tableColumn id="34" name="N-over the legal limit-never (30days)13" dataDxfId="321"/>
    <tableColumn id="35" name="KPI-prof" dataDxfId="320"/>
    <tableColumn id="36" name="SE3" dataDxfId="319"/>
    <tableColumn id="37" name="CI (95%) - lower bound3" dataDxfId="318"/>
    <tableColumn id="38" name="CI (95%) - upper bound3" dataDxfId="317"/>
    <tableColumn id="39" name="N-total14" dataDxfId="316"/>
    <tableColumn id="40" name="N-DUI (trip)-positive" dataDxfId="315"/>
    <tableColumn id="41" name="N-DUI (trip)-negative" dataDxfId="314"/>
    <tableColumn id="42" name="N-over legal limit (trip)-positive" dataDxfId="313"/>
    <tableColumn id="43" name="N-over legal limit (trip)-negative" dataDxfId="312"/>
    <tableColumn id="44" name="KPI-total15" dataDxfId="311"/>
    <tableColumn id="45" name="SE4" dataDxfId="310"/>
    <tableColumn id="46" name="CI (95%) - lower bound4" dataDxfId="309"/>
    <tableColumn id="47" name="CI (95%) - upper bound4" dataDxfId="308"/>
    <tableColumn id="48" name="N-nov16" dataDxfId="307"/>
    <tableColumn id="49" name="N-DUI (trip)-positive17" dataDxfId="306"/>
    <tableColumn id="50" name="N-DUI (trip)-negative18" dataDxfId="305"/>
    <tableColumn id="51" name="N-over legal limit (trip)-positive19" dataDxfId="304"/>
    <tableColumn id="52" name="N-over legal limit (trip)-negative20" dataDxfId="303"/>
    <tableColumn id="53" name="KPI-nov21" dataDxfId="302"/>
    <tableColumn id="54" name="SE5" dataDxfId="301"/>
    <tableColumn id="55" name="CI (95%) - lower bound5" dataDxfId="300"/>
    <tableColumn id="56" name="CI (95%) - upper bound5" dataDxfId="299"/>
    <tableColumn id="57" name="N-prof22" dataDxfId="298"/>
    <tableColumn id="58" name="N-DUI (trip)-positive23" dataDxfId="297"/>
    <tableColumn id="59" name="N-DUI (trip)-negative24" dataDxfId="296"/>
    <tableColumn id="60" name="N-over legal limit (trip)-positive25" dataDxfId="295"/>
    <tableColumn id="61" name="N-over legal limit (trip)-negative26" dataDxfId="294"/>
    <tableColumn id="62" name="KPI-prof27" dataDxfId="293"/>
    <tableColumn id="63" name="SE6" dataDxfId="292"/>
    <tableColumn id="64" name="CI (95%) - lower bound6" dataDxfId="291"/>
    <tableColumn id="65" name="CI (95%) - upper bound6" dataDxfId="290"/>
  </tableColumns>
  <tableStyleInfo name="TableStyleMedium2" showFirstColumn="0" showLastColumn="0" showRowStripes="1" showColumnStripes="0"/>
</table>
</file>

<file path=xl/tables/table14.xml><?xml version="1.0" encoding="utf-8"?>
<table xmlns="http://schemas.openxmlformats.org/spreadsheetml/2006/main" id="14" name="Table14" displayName="Table14" ref="B18:BN223" totalsRowShown="0" headerRowDxfId="289" headerRowBorderDxfId="288" tableBorderDxfId="287">
  <autoFilter ref="B18:BN223"/>
  <tableColumns count="65">
    <tableColumn id="1" name="Road Type" dataDxfId="286"/>
    <tableColumn id="2" name="Time period" dataDxfId="285"/>
    <tableColumn id="3" name="Vehicle Type" dataDxfId="284"/>
    <tableColumn id="4" name="Gender" dataDxfId="283"/>
    <tableColumn id="5" name="Age Group" dataDxfId="282"/>
    <tableColumn id="6" name="N-total" dataDxfId="281"/>
    <tableColumn id="7" name="N-DUI-at least once (12months)" dataDxfId="280"/>
    <tableColumn id="8" name="N-DUI-never (12months)" dataDxfId="279"/>
    <tableColumn id="9" name="N-DUI-at least once (30days)" dataDxfId="278"/>
    <tableColumn id="10" name="N-DUI-never (30days)" dataDxfId="277"/>
    <tableColumn id="11" name="N-over the legal limit-at least once (30days)" dataDxfId="276"/>
    <tableColumn id="12" name="N-over the legal limit-never (30days)" dataDxfId="275"/>
    <tableColumn id="13" name="KPI-total" dataDxfId="274"/>
    <tableColumn id="14" name="SE1" dataDxfId="273"/>
    <tableColumn id="15" name="CI (95%) - lower bound1" dataDxfId="272"/>
    <tableColumn id="16" name="CI (95%) - upper bound1" dataDxfId="271"/>
    <tableColumn id="17" name="N-nov" dataDxfId="270"/>
    <tableColumn id="18" name="N-DUI-at least once (12months)2" dataDxfId="269"/>
    <tableColumn id="19" name="N-DUI-never (12months)3" dataDxfId="268"/>
    <tableColumn id="20" name="N-DUI-at least once (30days)4" dataDxfId="267"/>
    <tableColumn id="21" name="N-DUI-never (30days)5" dataDxfId="266"/>
    <tableColumn id="22" name="N-over the legal limit-at least once (30days)6" dataDxfId="265"/>
    <tableColumn id="23" name="N-over the legal limit-never (30days)7" dataDxfId="264"/>
    <tableColumn id="24" name="KPI-nov" dataDxfId="263"/>
    <tableColumn id="25" name="SE2" dataDxfId="262"/>
    <tableColumn id="26" name="CI (95%) - lower bound2" dataDxfId="261"/>
    <tableColumn id="27" name="CI (95%) - upper bound2" dataDxfId="260"/>
    <tableColumn id="28" name="N-prof" dataDxfId="259"/>
    <tableColumn id="29" name="N-DUI-at least once (12months)8" dataDxfId="258"/>
    <tableColumn id="30" name="N-DUI-never (12months)9" dataDxfId="257"/>
    <tableColumn id="31" name="N-DUI-at least once (30days)10" dataDxfId="256"/>
    <tableColumn id="32" name="N-DUI-never (30days)11" dataDxfId="255"/>
    <tableColumn id="33" name="N-over the legal limit-at least once (30days)12" dataDxfId="254"/>
    <tableColumn id="34" name="N-over the legal limit-never (30days)13" dataDxfId="253"/>
    <tableColumn id="35" name="KPI-prof" dataDxfId="252"/>
    <tableColumn id="36" name="SE3" dataDxfId="251"/>
    <tableColumn id="37" name="CI (95%) - lower bound3" dataDxfId="250"/>
    <tableColumn id="38" name="CI (95%) - upper bound3" dataDxfId="249"/>
    <tableColumn id="39" name="N-total14" dataDxfId="248"/>
    <tableColumn id="40" name="N-DUI (trip)-positive" dataDxfId="247"/>
    <tableColumn id="41" name="N-DUI (trip)-negative" dataDxfId="246"/>
    <tableColumn id="42" name="N-over legal limit (trip)-positive" dataDxfId="245"/>
    <tableColumn id="43" name="N-over legal limit (trip)-negative" dataDxfId="244"/>
    <tableColumn id="44" name="KPI-total15" dataDxfId="243"/>
    <tableColumn id="45" name="SE4" dataDxfId="242"/>
    <tableColumn id="46" name="CI (95%) - lower bound4" dataDxfId="241"/>
    <tableColumn id="47" name="CI (95%) - upper bound4" dataDxfId="240"/>
    <tableColumn id="48" name="N-nov16" dataDxfId="239"/>
    <tableColumn id="49" name="N-DUI (trip)-positive17" dataDxfId="238"/>
    <tableColumn id="50" name="N-DUI (trip)-negative18" dataDxfId="237"/>
    <tableColumn id="51" name="N-over legal limit (trip)-positive19" dataDxfId="236"/>
    <tableColumn id="52" name="N-over legal limit (trip)-negative20" dataDxfId="235"/>
    <tableColumn id="53" name="KPI-nov21" dataDxfId="234"/>
    <tableColumn id="54" name="SE5" dataDxfId="233"/>
    <tableColumn id="55" name="CI (95%) - lower bound5" dataDxfId="232"/>
    <tableColumn id="56" name="CI (95%) - upper bound5" dataDxfId="231"/>
    <tableColumn id="57" name="N-prof22" dataDxfId="230"/>
    <tableColumn id="58" name="N-DUI (trip)-positive23" dataDxfId="229"/>
    <tableColumn id="59" name="N-DUI (trip)-negative24" dataDxfId="228"/>
    <tableColumn id="60" name="N-over legal limit (trip)-positive25" dataDxfId="227"/>
    <tableColumn id="61" name="N-over legal limit (trip)-negative26" dataDxfId="226"/>
    <tableColumn id="62" name="KPI-prof27" dataDxfId="225"/>
    <tableColumn id="63" name="SE6" dataDxfId="224"/>
    <tableColumn id="64" name="CI (95%) - lower bound6" dataDxfId="223"/>
    <tableColumn id="65" name="CI (95%) - upper bound6" dataDxfId="222"/>
  </tableColumns>
  <tableStyleInfo name="TableStyleMedium2" showFirstColumn="0" showLastColumn="0" showRowStripes="1" showColumnStripes="0"/>
</table>
</file>

<file path=xl/tables/table15.xml><?xml version="1.0" encoding="utf-8"?>
<table xmlns="http://schemas.openxmlformats.org/spreadsheetml/2006/main" id="15" name="Table15" displayName="Table15" ref="B4:AB8" totalsRowShown="0" headerRowDxfId="221" headerRowBorderDxfId="220" tableBorderDxfId="219">
  <autoFilter ref="B4:AB8"/>
  <tableColumns count="27">
    <tableColumn id="1" name="Road Type" dataDxfId="218"/>
    <tableColumn id="2" name="Time period"/>
    <tableColumn id="3" name="Vehicle Type"/>
    <tableColumn id="4" name="Nr of Locations" dataDxfId="217"/>
    <tableColumn id="5" name="Traffic Counts" dataDxfId="216"/>
    <tableColumn id="27" name="Weight proportion" dataDxfId="215"/>
    <tableColumn id="6" name="N-total" dataDxfId="214"/>
    <tableColumn id="7" name="N-use of handheld mobile device-total" dataDxfId="213"/>
    <tableColumn id="8" name="N-no use of handheld mobile device-total" dataDxfId="212"/>
    <tableColumn id="9" name="KPI-total" dataDxfId="211"/>
    <tableColumn id="10" name="SE1" dataDxfId="210"/>
    <tableColumn id="11" name="CI (95%) - lower bound1" dataDxfId="209"/>
    <tableColumn id="12" name="CI (95%) - upper bound1" dataDxfId="208"/>
    <tableColumn id="13" name="N-priv" dataDxfId="207"/>
    <tableColumn id="14" name="N-use of handheld mobile device-priv" dataDxfId="206"/>
    <tableColumn id="15" name="N-no use of handheld mobile device-priv" dataDxfId="205"/>
    <tableColumn id="16" name="KPI-priv" dataDxfId="204"/>
    <tableColumn id="17" name="SE2" dataDxfId="203"/>
    <tableColumn id="18" name="CI (95%) - lower bound2" dataDxfId="202"/>
    <tableColumn id="19" name="CI (95%) - upper bound2" dataDxfId="201"/>
    <tableColumn id="20" name="N-prof" dataDxfId="200"/>
    <tableColumn id="21" name="N-use of handheld mobile device-prof" dataDxfId="199"/>
    <tableColumn id="22" name="N-no use of handheld mobile device-prof" dataDxfId="198"/>
    <tableColumn id="23" name="KPI-prof" dataDxfId="197"/>
    <tableColumn id="24" name="SE3" dataDxfId="196"/>
    <tableColumn id="25" name="CI (95%) - lower bound3" dataDxfId="195"/>
    <tableColumn id="26" name="CI (95%) - upper bound3" dataDxfId="194"/>
  </tableColumns>
  <tableStyleInfo name="TableStyleMedium2" showFirstColumn="0" showLastColumn="0" showRowStripes="1" showColumnStripes="0"/>
</table>
</file>

<file path=xl/tables/table16.xml><?xml version="1.0" encoding="utf-8"?>
<table xmlns="http://schemas.openxmlformats.org/spreadsheetml/2006/main" id="16" name="Table16" displayName="Table16" ref="B12:AB28" totalsRowShown="0" headerRowDxfId="193" headerRowBorderDxfId="192" tableBorderDxfId="191">
  <autoFilter ref="B12:AB28"/>
  <tableColumns count="27">
    <tableColumn id="1" name="Road Type" dataDxfId="190"/>
    <tableColumn id="2" name="Time period" dataDxfId="189"/>
    <tableColumn id="3" name="Vehicle Type" dataDxfId="188"/>
    <tableColumn id="4" name="Nr of Locations" dataDxfId="187"/>
    <tableColumn id="5" name="Traffic Counts" dataDxfId="186"/>
    <tableColumn id="27" name="Weight proportion" dataDxfId="185"/>
    <tableColumn id="6" name="N-total" dataDxfId="184"/>
    <tableColumn id="7" name="N-use of handheld mobile device-total" dataDxfId="183"/>
    <tableColumn id="8" name="N-no use of handheld mobile device-total" dataDxfId="182"/>
    <tableColumn id="9" name="KPI-total" dataDxfId="181"/>
    <tableColumn id="10" name="SE1" dataDxfId="180"/>
    <tableColumn id="11" name="CI (95%) - lower bound1" dataDxfId="179"/>
    <tableColumn id="12" name="CI (95%) - upper bound1" dataDxfId="178"/>
    <tableColumn id="13" name="N-priv" dataDxfId="177"/>
    <tableColumn id="14" name="N-use of handheld mobile device-priv" dataDxfId="176"/>
    <tableColumn id="15" name="N-no use of handheld mobile device-priv" dataDxfId="175"/>
    <tableColumn id="16" name="KPI-priv" dataDxfId="174"/>
    <tableColumn id="17" name="SE2" dataDxfId="173"/>
    <tableColumn id="18" name="CI (95%) - lower bound2" dataDxfId="172"/>
    <tableColumn id="19" name="CI (95%) - upper bound2" dataDxfId="171"/>
    <tableColumn id="20" name="N-prof" dataDxfId="170"/>
    <tableColumn id="21" name="N-use of handheld mobile device-prof" dataDxfId="169"/>
    <tableColumn id="22" name="N-no use of handheld mobile device-prof" dataDxfId="168"/>
    <tableColumn id="23" name="KPI-prof" dataDxfId="167"/>
    <tableColumn id="24" name="SE3" dataDxfId="166"/>
    <tableColumn id="25" name="CI (95%) - lower bound3" dataDxfId="165"/>
    <tableColumn id="26" name="CI (95%) - upper bound3" dataDxfId="164"/>
  </tableColumns>
  <tableStyleInfo name="TableStyleMedium2" showFirstColumn="0" showLastColumn="0" showRowStripes="1" showColumnStripes="0"/>
</table>
</file>

<file path=xl/tables/table17.xml><?xml version="1.0" encoding="utf-8"?>
<table xmlns="http://schemas.openxmlformats.org/spreadsheetml/2006/main" id="17" name="Table17" displayName="Table17" ref="B4:O8" totalsRowShown="0" headerRowDxfId="163" headerRowBorderDxfId="162" tableBorderDxfId="161" totalsRowBorderDxfId="160">
  <autoFilter ref="B4:O8"/>
  <tableColumns count="14">
    <tableColumn id="1" name="Year" dataDxfId="159"/>
    <tableColumn id="2" name="Make &amp; Model" dataDxfId="158"/>
    <tableColumn id="7" name="Number of new passenger cars" dataDxfId="157"/>
    <tableColumn id="8" name="Number of 1-3-star passenger cars" dataDxfId="156"/>
    <tableColumn id="9" name="Number of 4-star passenger cars" dataDxfId="155"/>
    <tableColumn id="10" name="Number of 5-star passenger cars" dataDxfId="154"/>
    <tableColumn id="11" name="KPI percentage-threshold of 4 stars" dataDxfId="153"/>
    <tableColumn id="12" name="KPI percentage-threshold of 5 stars" dataDxfId="152"/>
    <tableColumn id="13" name="Average age of the vehicle fleet" dataDxfId="151"/>
    <tableColumn id="14" name="KPI roadworthy (a)" dataDxfId="150"/>
    <tableColumn id="15" name="KPI roadworthy (b)"/>
    <tableColumn id="16" name="KPI roadworthy (c)"/>
    <tableColumn id="17" name="KPI roadworthy (d)"/>
    <tableColumn id="18" name="KPI roadworthy (e)"/>
  </tableColumns>
  <tableStyleInfo name="TableStyleMedium2" showFirstColumn="0" showLastColumn="0" showRowStripes="1" showColumnStripes="0"/>
</table>
</file>

<file path=xl/tables/table18.xml><?xml version="1.0" encoding="utf-8"?>
<table xmlns="http://schemas.openxmlformats.org/spreadsheetml/2006/main" id="18" name="Table18" displayName="Table18" ref="B4:BC7" totalsRowShown="0" headerRowDxfId="149" dataDxfId="147" headerRowBorderDxfId="148" tableBorderDxfId="146" totalsRowBorderDxfId="145">
  <autoFilter ref="B4:BC7"/>
  <tableColumns count="54">
    <tableColumn id="1" name="Region" dataDxfId="144"/>
    <tableColumn id="2" name="Type of road*" dataDxfId="143"/>
    <tableColumn id="3" name="Road segments" dataDxfId="142"/>
    <tableColumn id="4" name="Total number of road segments (N)" dataDxfId="141"/>
    <tableColumn id="5" name="Exposure per road segment" dataDxfId="140"/>
    <tableColumn id="6" name="DSi" dataDxfId="139"/>
    <tableColumn id="7" name="Exposure on roads with safety rating above the threshold" dataDxfId="138"/>
    <tableColumn id="8" name="Ei" dataDxfId="137"/>
    <tableColumn id="9" name="Si" dataDxfId="136"/>
    <tableColumn id="10" name="KPI (1)" dataDxfId="135"/>
    <tableColumn id="11" name="CI (95%) - lower bound" dataDxfId="134"/>
    <tableColumn id="12" name="CI (95%) - upper bound" dataDxfId="133"/>
    <tableColumn id="13" name="Length of road segments" dataDxfId="132"/>
    <tableColumn id="14" name="DSi2" dataDxfId="131"/>
    <tableColumn id="15" name="Road length with safety rating above the threshold" dataDxfId="130"/>
    <tableColumn id="16" name="Li" dataDxfId="129"/>
    <tableColumn id="17" name="Si3" dataDxfId="128"/>
    <tableColumn id="18" name="KPI (2)" dataDxfId="127"/>
    <tableColumn id="19" name="CI (95%) - lower bound4" dataDxfId="126"/>
    <tableColumn id="20" name="CI (95%) - upper bound5" dataDxfId="125"/>
    <tableColumn id="21" name="Distance driven on roads RL30" dataDxfId="124"/>
    <tableColumn id="22" name="Distance driven on roads RL50" dataDxfId="123"/>
    <tableColumn id="23" name="Distance driven on roads RL70" dataDxfId="122"/>
    <tableColumn id="24" name="Distance driven on roads RH30" dataDxfId="121"/>
    <tableColumn id="25" name="Distance driven on roads RH50" dataDxfId="120"/>
    <tableColumn id="26" name="Distance driven on roads RH70" dataDxfId="119"/>
    <tableColumn id="27" name="Distance driven on roads RS30" dataDxfId="118"/>
    <tableColumn id="28" name="Distance driven on roads RS50" dataDxfId="117"/>
    <tableColumn id="29" name="Distance driven on roads RS70" dataDxfId="116"/>
    <tableColumn id="30" name="ERSi / (ERLIi+ERHi+ERSi) (%)" dataDxfId="115"/>
    <tableColumn id="31" name="ERLi / (ERLIi+ERHi+ERSi) (%)" dataDxfId="114"/>
    <tableColumn id="32" name="ERL30 / (ERL30+ERH30) (%)" dataDxfId="113"/>
    <tableColumn id="33" name="ERL50 / (ERL50+ERH50) (%)" dataDxfId="112"/>
    <tableColumn id="34" name="ERL70 / (ERL30+ERH70) (%)" dataDxfId="111"/>
    <tableColumn id="35" name="KPI (3)" dataDxfId="110"/>
    <tableColumn id="36" name="CI (95%) - lower bound6" dataDxfId="109"/>
    <tableColumn id="37" name="CI (95%) - upper bound7" dataDxfId="108"/>
    <tableColumn id="38" name="Length of roads RL30" dataDxfId="107"/>
    <tableColumn id="39" name="Length of roads RL50" dataDxfId="106"/>
    <tableColumn id="40" name="Length of roads RL70" dataDxfId="105"/>
    <tableColumn id="41" name="Length of roads RH30" dataDxfId="104"/>
    <tableColumn id="42" name="Length of roads RH50" dataDxfId="103"/>
    <tableColumn id="43" name="Length of roads RH70" dataDxfId="102"/>
    <tableColumn id="44" name="Length of roads RS30" dataDxfId="101"/>
    <tableColumn id="45" name="Length of roads RS50" dataDxfId="100"/>
    <tableColumn id="46" name="Length of roads RS70" dataDxfId="99"/>
    <tableColumn id="47" name="LRSi / (LRLIi+LRHi+LRSi) (%)" dataDxfId="98"/>
    <tableColumn id="48" name="LRLi / (LRLIi+LRHi+LRSi) (%)" dataDxfId="97"/>
    <tableColumn id="49" name="LRL30 / (LRL30+LRH30) (%)" dataDxfId="96"/>
    <tableColumn id="50" name="LRL50 / (LRL50+LRH50) (%)" dataDxfId="95"/>
    <tableColumn id="51" name="LRL70 / (LRL30+LRH70) (%)" dataDxfId="94"/>
    <tableColumn id="52" name="KPI (4)" dataDxfId="93"/>
    <tableColumn id="53" name="CI (95%) - lower bound8" dataDxfId="92"/>
    <tableColumn id="54" name="CI (95%) - upper bound9" dataDxfId="91"/>
  </tableColumns>
  <tableStyleInfo name="TableStyleMedium2" showFirstColumn="0" showLastColumn="0" showRowStripes="1" showColumnStripes="0"/>
</table>
</file>

<file path=xl/tables/table19.xml><?xml version="1.0" encoding="utf-8"?>
<table xmlns="http://schemas.openxmlformats.org/spreadsheetml/2006/main" id="19" name="Table19" displayName="Table19" ref="B11:BC23" totalsRowShown="0" headerRowDxfId="90" dataDxfId="88" headerRowBorderDxfId="89" tableBorderDxfId="87" totalsRowBorderDxfId="86">
  <autoFilter ref="B11:BC23"/>
  <tableColumns count="54">
    <tableColumn id="1" name="Region" dataDxfId="85"/>
    <tableColumn id="2" name="Type of road*" dataDxfId="84"/>
    <tableColumn id="3" name="Road segments" dataDxfId="83"/>
    <tableColumn id="4" name="Total number of road segments (N)" dataDxfId="82"/>
    <tableColumn id="5" name="Exposure per road segment" dataDxfId="81"/>
    <tableColumn id="6" name="DSi" dataDxfId="80"/>
    <tableColumn id="7" name="Exposure on roads with safety rating above the threshold" dataDxfId="79"/>
    <tableColumn id="8" name="Ei" dataDxfId="78"/>
    <tableColumn id="9" name="Si" dataDxfId="77"/>
    <tableColumn id="10" name="KPI (1)" dataDxfId="76"/>
    <tableColumn id="11" name="CI (95%) - lower bound" dataDxfId="75"/>
    <tableColumn id="12" name="CI (95%) - upper bound" dataDxfId="74"/>
    <tableColumn id="13" name="Length of road segments" dataDxfId="73"/>
    <tableColumn id="14" name="DSi2" dataDxfId="72"/>
    <tableColumn id="15" name="Road length with safety rating above the threshold" dataDxfId="71"/>
    <tableColumn id="16" name="Li" dataDxfId="70"/>
    <tableColumn id="17" name="Si3" dataDxfId="69"/>
    <tableColumn id="18" name="KPI (2)" dataDxfId="68"/>
    <tableColumn id="19" name="CI (95%) - lower bound4" dataDxfId="67"/>
    <tableColumn id="20" name="CI (95%) - upper bound5" dataDxfId="66"/>
    <tableColumn id="21" name="Distance driven on roads RL30" dataDxfId="65"/>
    <tableColumn id="22" name="Distance driven on roads RL50" dataDxfId="64"/>
    <tableColumn id="23" name="Distance driven on roads RL70" dataDxfId="63"/>
    <tableColumn id="24" name="Distance driven on roads RH30" dataDxfId="62"/>
    <tableColumn id="25" name="Distance driven on roads RH50" dataDxfId="61"/>
    <tableColumn id="26" name="Distance driven on roads RH70" dataDxfId="60"/>
    <tableColumn id="27" name="Distance driven on roads RS30" dataDxfId="59"/>
    <tableColumn id="28" name="Distance driven on roads RS50" dataDxfId="58"/>
    <tableColumn id="29" name="Distance driven on roads RS70" dataDxfId="57"/>
    <tableColumn id="30" name="ERSi / (ERLIi+ERHi+ERSi) (%)" dataDxfId="56"/>
    <tableColumn id="31" name="ERLi / (ERLIi+ERHi+ERSi) (%)" dataDxfId="55"/>
    <tableColumn id="32" name="ERL30 / (ERL30+ERH30) (%)" dataDxfId="54"/>
    <tableColumn id="33" name="ERL50 / (ERL50+ERH50) (%)" dataDxfId="53"/>
    <tableColumn id="34" name="ERL70 / (ERL30+ERH70) (%)" dataDxfId="52"/>
    <tableColumn id="35" name="KPI (3)" dataDxfId="51"/>
    <tableColumn id="36" name="CI (95%) - lower bound6" dataDxfId="50"/>
    <tableColumn id="37" name="CI (95%) - upper bound7" dataDxfId="49"/>
    <tableColumn id="38" name="Length of roads RL30" dataDxfId="48"/>
    <tableColumn id="39" name="Length of roads RL50" dataDxfId="47"/>
    <tableColumn id="40" name="Length of roads RL70" dataDxfId="46"/>
    <tableColumn id="41" name="Length of roads RH30" dataDxfId="45"/>
    <tableColumn id="42" name="Length of roads RH50" dataDxfId="44"/>
    <tableColumn id="43" name="Length of roads RH70" dataDxfId="43"/>
    <tableColumn id="44" name="Length of roads RS30" dataDxfId="42"/>
    <tableColumn id="45" name="Length of roads RS50" dataDxfId="41"/>
    <tableColumn id="46" name="Length of roads RS70" dataDxfId="40"/>
    <tableColumn id="47" name="LRSi / (LRLIi+LRHi+LRSi) (%)" dataDxfId="39"/>
    <tableColumn id="48" name="LRLi / (LRLIi+LRHi+LRSi) (%)" dataDxfId="38"/>
    <tableColumn id="49" name="LRL30 / (LRL30+LRH30) (%)" dataDxfId="37"/>
    <tableColumn id="50" name="LRL50 / (LRL50+LRH50) (%)" dataDxfId="36"/>
    <tableColumn id="51" name="LRL70 / (LRL30+LRH70) (%)" dataDxfId="35"/>
    <tableColumn id="52" name="KPI (4)" dataDxfId="34"/>
    <tableColumn id="53" name="CI (95%) - lower bound8" dataDxfId="33"/>
    <tableColumn id="54" name="CI (95%) - upper bound9" dataDxfId="32"/>
  </tableColumns>
  <tableStyleInfo name="TableStyleMedium2" showFirstColumn="0" showLastColumn="0" showRowStripes="1" showColumnStripes="0"/>
</table>
</file>

<file path=xl/tables/table2.xml><?xml version="1.0" encoding="utf-8"?>
<table xmlns="http://schemas.openxmlformats.org/spreadsheetml/2006/main" id="11" name="Table11" displayName="Table11" ref="B10:U30" totalsRowShown="0" headerRowDxfId="715" dataDxfId="713" headerRowBorderDxfId="714" tableBorderDxfId="712" totalsRowBorderDxfId="711">
  <autoFilter ref="B10:U30"/>
  <tableColumns count="20">
    <tableColumn id="1" name="Time period" dataDxfId="710"/>
    <tableColumn id="2" name="Road Type" dataDxfId="709"/>
    <tableColumn id="3" name="Vehicle Type" dataDxfId="708"/>
    <tableColumn id="4" name="Nr of Locations" dataDxfId="707"/>
    <tableColumn id="5" name="N" dataDxfId="706"/>
    <tableColumn id="6" name="Traffic Counts" dataDxfId="705"/>
    <tableColumn id="23" name="Weight proportion" dataDxfId="704"/>
    <tableColumn id="7" name="Average Speed" dataDxfId="703"/>
    <tableColumn id="8" name="SE1" dataDxfId="702"/>
    <tableColumn id="9" name="CI (95%) - lower bound1" dataDxfId="701"/>
    <tableColumn id="10" name="CI (95%) - upper bound1" dataDxfId="700"/>
    <tableColumn id="11" name="Standard deviation of speed" dataDxfId="699"/>
    <tableColumn id="15" name="85th percentile of speed" dataDxfId="698"/>
    <tableColumn id="16" name="SE2" dataDxfId="697"/>
    <tableColumn id="17" name="CI (95%) - lower bound2" dataDxfId="696"/>
    <tableColumn id="18" name="CI (95%) - upper bound2" dataDxfId="695"/>
    <tableColumn id="19" name="KPI" dataDxfId="694"/>
    <tableColumn id="20" name="SE3" dataDxfId="693"/>
    <tableColumn id="21" name="CI (95%) - lower bound3" dataDxfId="692"/>
    <tableColumn id="22" name="CI (95%) - upper bound3" dataDxfId="691"/>
  </tableColumns>
  <tableStyleInfo name="TableStyleMedium2" showFirstColumn="0" showLastColumn="0" showRowStripes="1" showColumnStripes="0"/>
</table>
</file>

<file path=xl/tables/table20.xml><?xml version="1.0" encoding="utf-8"?>
<table xmlns="http://schemas.openxmlformats.org/spreadsheetml/2006/main" id="20" name="Table20" displayName="Table20" ref="B3:AB11" totalsRowShown="0" headerRowDxfId="31" dataDxfId="29" headerRowBorderDxfId="30" tableBorderDxfId="28" totalsRowBorderDxfId="27">
  <autoFilter ref="B3:AB11"/>
  <tableColumns count="27">
    <tableColumn id="1" name="Year" dataDxfId="26"/>
    <tableColumn id="2" name="Road Type" dataDxfId="25"/>
    <tableColumn id="3" name="Month" dataDxfId="24"/>
    <tableColumn id="4" name="Time Period" dataDxfId="23"/>
    <tableColumn id="6" name="E-call warning" dataDxfId="22"/>
    <tableColumn id="7" name="Number of casualties" dataDxfId="21"/>
    <tableColumn id="8" name="Number of fatalities on arrival at crash location" dataDxfId="20"/>
    <tableColumn id="9" name="Number of fatalities on arrival at the hospital" dataDxfId="19"/>
    <tableColumn id="10" name="Number of accidents" dataDxfId="18"/>
    <tableColumn id="11" name="95th percentile" dataDxfId="17"/>
    <tableColumn id="12" name="CI (95%) - lower bound1" dataDxfId="16"/>
    <tableColumn id="13" name="CI (95%) - upper bound1" dataDxfId="15"/>
    <tableColumn id="14" name="25th percentile (optional)" dataDxfId="14"/>
    <tableColumn id="15" name="CI (95%) - lower bound2" dataDxfId="13"/>
    <tableColumn id="16" name="CI (95%) - upper bound2" dataDxfId="12"/>
    <tableColumn id="17" name="50th percentile (optional)" dataDxfId="11"/>
    <tableColumn id="18" name="CI (95%) - lower bound3" dataDxfId="10"/>
    <tableColumn id="19" name="CI (95%) - upper bound3" dataDxfId="9"/>
    <tableColumn id="20" name="75th percentile (optional)" dataDxfId="8"/>
    <tableColumn id="21" name="CI (95%) - lower bound4" dataDxfId="7"/>
    <tableColumn id="22" name="CI (95%) - upper bound4" dataDxfId="6"/>
    <tableColumn id="23" name="85th percentile (optional)" dataDxfId="5"/>
    <tableColumn id="24" name="CI (95%) - lower bound5" dataDxfId="4"/>
    <tableColumn id="25" name="CI (95%) - upper bound5" dataDxfId="3"/>
    <tableColumn id="26" name="99th percentile (optional)" dataDxfId="2"/>
    <tableColumn id="27" name="CI (95%) - lower bound6" dataDxfId="1"/>
    <tableColumn id="28" name="CI (95%) - upper bound6" dataDxfId="0"/>
  </tableColumns>
  <tableStyleInfo name="TableStyleMedium2" showFirstColumn="0" showLastColumn="0" showRowStripes="1" showColumnStripes="0"/>
</table>
</file>

<file path=xl/tables/table3.xml><?xml version="1.0" encoding="utf-8"?>
<table xmlns="http://schemas.openxmlformats.org/spreadsheetml/2006/main" id="2" name="Table2" displayName="Table2" ref="B4:AK10" totalsRowShown="0" headerRowDxfId="690" dataDxfId="688" headerRowBorderDxfId="689" tableBorderDxfId="687" totalsRowBorderDxfId="686">
  <autoFilter ref="B4:AK10"/>
  <tableColumns count="36">
    <tableColumn id="1" name="Road Type"/>
    <tableColumn id="2" name="Time period"/>
    <tableColumn id="3" name="Vehicle Type" dataDxfId="685"/>
    <tableColumn id="4" name="Nr of Locations" dataDxfId="684"/>
    <tableColumn id="5" name="Traffic Counts" dataDxfId="683"/>
    <tableColumn id="36" name="Weight proportion" dataDxfId="682"/>
    <tableColumn id="6" name="N-driver" dataDxfId="681"/>
    <tableColumn id="7" name="Nused-driver" dataDxfId="680"/>
    <tableColumn id="8" name="KPI-driver" dataDxfId="679"/>
    <tableColumn id="9" name="SE1" dataDxfId="678"/>
    <tableColumn id="11" name="CI (95%) - lower bound1" dataDxfId="677"/>
    <tableColumn id="12" name="CI (95%) - upper bound1" dataDxfId="676"/>
    <tableColumn id="13" name="N-front" dataDxfId="675"/>
    <tableColumn id="14" name="Nused-front" dataDxfId="674"/>
    <tableColumn id="15" name="KPI-front" dataDxfId="673"/>
    <tableColumn id="16" name="SE2" dataDxfId="672"/>
    <tableColumn id="18" name="CI (95%) - lower bound2" dataDxfId="671"/>
    <tableColumn id="19" name="CI (95%) - upper bound2" dataDxfId="670"/>
    <tableColumn id="20" name="N-rear" dataDxfId="669"/>
    <tableColumn id="21" name="Nused-rear" dataDxfId="668"/>
    <tableColumn id="22" name="KPI-rear" dataDxfId="667"/>
    <tableColumn id="23" name="SE3" dataDxfId="666"/>
    <tableColumn id="25" name="CI (95%) - lower bound3" dataDxfId="665"/>
    <tableColumn id="26" name="CI (95%) - upper bound3" dataDxfId="664"/>
    <tableColumn id="10" name="Ntotal" dataDxfId="663"/>
    <tableColumn id="17" name="Nused-total" dataDxfId="662"/>
    <tableColumn id="24" name="KPI-total" dataDxfId="661"/>
    <tableColumn id="27" name="SE4" dataDxfId="660"/>
    <tableColumn id="28" name="CI (95%) - lower bound4" dataDxfId="659"/>
    <tableColumn id="29" name="CI (95%) - upper bound4" dataDxfId="658"/>
    <tableColumn id="30" name="N-children" dataDxfId="657"/>
    <tableColumn id="31" name="Nused-CRS" dataDxfId="656"/>
    <tableColumn id="32" name="KPI-CRS" dataDxfId="655"/>
    <tableColumn id="33" name="SE5" dataDxfId="654"/>
    <tableColumn id="34" name="CI (95%) - lower bound5" dataDxfId="653"/>
    <tableColumn id="35" name="CI (95%) - upper bound5" dataDxfId="652"/>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B14:AK50" totalsRowShown="0" headerRowDxfId="651" dataDxfId="649" headerRowBorderDxfId="650" tableBorderDxfId="648" totalsRowBorderDxfId="647">
  <autoFilter ref="B14:AK50"/>
  <tableColumns count="36">
    <tableColumn id="1" name="Road Type" dataDxfId="646"/>
    <tableColumn id="2" name="Time period"/>
    <tableColumn id="3" name="Vehicle Type" dataDxfId="645"/>
    <tableColumn id="4" name="Nr of Locations" dataDxfId="644"/>
    <tableColumn id="5" name="Traffic Counts" dataDxfId="643"/>
    <tableColumn id="36" name="Weight proportion" dataDxfId="642"/>
    <tableColumn id="6" name="N-driver" dataDxfId="641"/>
    <tableColumn id="7" name="Nused-driver" dataDxfId="640"/>
    <tableColumn id="8" name="KPI-driver" dataDxfId="639"/>
    <tableColumn id="9" name="SE1" dataDxfId="638"/>
    <tableColumn id="11" name="CI (95%) - lower bound1" dataDxfId="637"/>
    <tableColumn id="12" name="CI (95%) - upper bound1" dataDxfId="636"/>
    <tableColumn id="13" name="N-front" dataDxfId="635"/>
    <tableColumn id="14" name="Nused-front" dataDxfId="634"/>
    <tableColumn id="15" name="KPI-front" dataDxfId="633"/>
    <tableColumn id="16" name="SE2" dataDxfId="632"/>
    <tableColumn id="18" name="CI (95%) - lower bound2" dataDxfId="631"/>
    <tableColumn id="19" name="CI (95%) - upper bound2" dataDxfId="630"/>
    <tableColumn id="20" name="N-rear" dataDxfId="629"/>
    <tableColumn id="21" name="Nused-rear" dataDxfId="628"/>
    <tableColumn id="22" name="KPI-rear" dataDxfId="627"/>
    <tableColumn id="23" name="SE3" dataDxfId="626"/>
    <tableColumn id="25" name="CI (95%) - lower bound3" dataDxfId="625"/>
    <tableColumn id="26" name="CI (95%) - upper bound3" dataDxfId="624"/>
    <tableColumn id="10" name="Ntotal" dataDxfId="623"/>
    <tableColumn id="17" name="Nused-total" dataDxfId="622"/>
    <tableColumn id="24" name="KPI-total" dataDxfId="621"/>
    <tableColumn id="27" name="SE4" dataDxfId="620"/>
    <tableColumn id="28" name="CI (95%) - lower bound4" dataDxfId="619"/>
    <tableColumn id="29" name="CI (95%) - upper bound4" dataDxfId="618"/>
    <tableColumn id="30" name="N-children" dataDxfId="617"/>
    <tableColumn id="31" name="Nused-CRS" dataDxfId="616"/>
    <tableColumn id="32" name="KPI-CRS" dataDxfId="615"/>
    <tableColumn id="33" name="SE5" dataDxfId="614"/>
    <tableColumn id="34" name="CI (95%) - lower bound5" dataDxfId="613"/>
    <tableColumn id="35" name="CI (95%) - upper bound5" dataDxfId="612"/>
  </tableColumns>
  <tableStyleInfo name="TableStyleMedium2" showFirstColumn="0" showLastColumn="0" showRowStripes="1" showColumnStripes="0"/>
</table>
</file>

<file path=xl/tables/table5.xml><?xml version="1.0" encoding="utf-8"?>
<table xmlns="http://schemas.openxmlformats.org/spreadsheetml/2006/main" id="1" name="Table1" displayName="Table1" ref="B3:K9" totalsRowShown="0" headerRowDxfId="611" headerRowBorderDxfId="610" tableBorderDxfId="609" totalsRowBorderDxfId="608">
  <autoFilter ref="B3:K9"/>
  <tableColumns count="10">
    <tableColumn id="10" name="Road Type"/>
    <tableColumn id="1" name="Time period"/>
    <tableColumn id="2" name="Vehicle Type"/>
    <tableColumn id="3" name="Nr of Locations"/>
    <tableColumn id="4" name="N-children"/>
    <tableColumn id="5" name="Ncorrect"/>
    <tableColumn id="6" name="KPI-CRS"/>
    <tableColumn id="7" name="SE"/>
    <tableColumn id="8" name="CI (95%) - lower bound"/>
    <tableColumn id="9" name="CI (95%) - upper bound"/>
  </tableColumns>
  <tableStyleInfo name="TableStyleMedium2" showFirstColumn="0" showLastColumn="0" showRowStripes="1" showColumnStripes="0"/>
</table>
</file>

<file path=xl/tables/table6.xml><?xml version="1.0" encoding="utf-8"?>
<table xmlns="http://schemas.openxmlformats.org/spreadsheetml/2006/main" id="12" name="Table12" displayName="Table12" ref="B12:K24" totalsRowShown="0" headerRowDxfId="607" dataDxfId="605" headerRowBorderDxfId="606" tableBorderDxfId="604" totalsRowBorderDxfId="603">
  <autoFilter ref="B12:K24"/>
  <tableColumns count="10">
    <tableColumn id="10" name="Road Type" dataDxfId="602"/>
    <tableColumn id="1" name="Time period" dataDxfId="601"/>
    <tableColumn id="2" name="Vehicle Type" dataDxfId="600"/>
    <tableColumn id="3" name="Nr of Locations" dataDxfId="599"/>
    <tableColumn id="4" name="N-children" dataDxfId="598"/>
    <tableColumn id="5" name="Ncorrect" dataDxfId="597"/>
    <tableColumn id="6" name="KPI-CRS" dataDxfId="596"/>
    <tableColumn id="7" name="SE" dataDxfId="595"/>
    <tableColumn id="8" name="CI (95%) - lower bound" dataDxfId="594"/>
    <tableColumn id="9" name="CI (95%) - upper bound" dataDxfId="593"/>
  </tableColumns>
  <tableStyleInfo name="TableStyleMedium2" showFirstColumn="0" showLastColumn="0" showRowStripes="1" showColumnStripes="0"/>
</table>
</file>

<file path=xl/tables/table7.xml><?xml version="1.0" encoding="utf-8"?>
<table xmlns="http://schemas.openxmlformats.org/spreadsheetml/2006/main" id="4" name="Table4" displayName="Table4" ref="A4:Y64" totalsRowShown="0" headerRowDxfId="592" dataDxfId="590" headerRowBorderDxfId="591" tableBorderDxfId="589" totalsRowBorderDxfId="588">
  <autoFilter ref="A4:Y64"/>
  <tableColumns count="25">
    <tableColumn id="25" name="Country" dataDxfId="587"/>
    <tableColumn id="1" name="Road Type"/>
    <tableColumn id="2" name="Time period"/>
    <tableColumn id="3" name="Vehicle Type" dataDxfId="586"/>
    <tableColumn id="4" name="Nr of Locations" dataDxfId="585"/>
    <tableColumn id="5" name="Traffic Counts" dataDxfId="584"/>
    <tableColumn id="24" name="Weight proportion" dataDxfId="583"/>
    <tableColumn id="6" name="N-rider" dataDxfId="582"/>
    <tableColumn id="7" name="Nused-rider" dataDxfId="581"/>
    <tableColumn id="8" name="KPI-rider" dataDxfId="580"/>
    <tableColumn id="9" name="SE1" dataDxfId="579"/>
    <tableColumn id="11" name="CI (95%) - lower bound1" dataDxfId="578"/>
    <tableColumn id="12" name="CI (95%) - upper bound1" dataDxfId="577"/>
    <tableColumn id="13" name="N-passenger" dataDxfId="576"/>
    <tableColumn id="14" name="Nused-passenger" dataDxfId="575"/>
    <tableColumn id="15" name="KPI-passenger" dataDxfId="574"/>
    <tableColumn id="16" name="SE2" dataDxfId="573"/>
    <tableColumn id="18" name="CI (95%) - lower bound2" dataDxfId="572"/>
    <tableColumn id="19" name="CI (95%) - upper bound2" dataDxfId="571"/>
    <tableColumn id="10" name="N-total" dataDxfId="570"/>
    <tableColumn id="17" name="Nused-total" dataDxfId="569"/>
    <tableColumn id="20" name="KPI-total" dataDxfId="568"/>
    <tableColumn id="21" name="SE3" dataDxfId="567"/>
    <tableColumn id="22" name="CI (95%) - lower bound3" dataDxfId="566"/>
    <tableColumn id="23" name="CI (95%) - upper bound3" dataDxfId="565"/>
  </tableColumns>
  <tableStyleInfo name="TableStyleMedium2" showFirstColumn="0" showLastColumn="0" showRowStripes="1" showColumnStripes="0"/>
</table>
</file>

<file path=xl/tables/table8.xml><?xml version="1.0" encoding="utf-8"?>
<table xmlns="http://schemas.openxmlformats.org/spreadsheetml/2006/main" id="5" name="Table5" displayName="Table5" ref="A4:Y174" totalsRowShown="0" headerRowDxfId="564" dataDxfId="562" headerRowBorderDxfId="563" tableBorderDxfId="561" totalsRowBorderDxfId="560">
  <tableColumns count="25">
    <tableColumn id="25" name="Country" dataDxfId="559"/>
    <tableColumn id="1" name="Road Type" dataDxfId="558"/>
    <tableColumn id="2" name="Time period" dataDxfId="557"/>
    <tableColumn id="3" name="Vehicle Type" dataDxfId="556"/>
    <tableColumn id="4" name="Nr of Locations" dataDxfId="555"/>
    <tableColumn id="5" name="Traffic Counts" dataDxfId="554"/>
    <tableColumn id="24" name="Weight proportion" dataDxfId="553"/>
    <tableColumn id="6" name="N-rider" dataDxfId="552"/>
    <tableColumn id="7" name="Nused-rider" dataDxfId="551"/>
    <tableColumn id="8" name="KPI-rider" dataDxfId="550"/>
    <tableColumn id="9" name="SE1" dataDxfId="549"/>
    <tableColumn id="11" name="CI (95%) - lower bound1" dataDxfId="548"/>
    <tableColumn id="12" name="CI (95%) - upper bound1" dataDxfId="547"/>
    <tableColumn id="13" name="N-passenger" dataDxfId="546"/>
    <tableColumn id="14" name="Nused-passenger" dataDxfId="545"/>
    <tableColumn id="15" name="KPI-passenger" dataDxfId="544"/>
    <tableColumn id="16" name="SE2" dataDxfId="543"/>
    <tableColumn id="18" name="CI (95%) - lower bound2" dataDxfId="542"/>
    <tableColumn id="19" name="CI (95%) - upper bound2" dataDxfId="541"/>
    <tableColumn id="10" name="N-total" dataDxfId="540"/>
    <tableColumn id="17" name="Nused-total" dataDxfId="539"/>
    <tableColumn id="20" name="KPI-total" dataDxfId="538"/>
    <tableColumn id="21" name="SE3" dataDxfId="537"/>
    <tableColumn id="22" name="CI (95%) - lower bound3" dataDxfId="536"/>
    <tableColumn id="23" name="CI (95%) - upper bound3" dataDxfId="535"/>
  </tableColumns>
  <tableStyleInfo name="TableStyleMedium2" showFirstColumn="0" showLastColumn="0" showRowStripes="1" showColumnStripes="0"/>
</table>
</file>

<file path=xl/tables/table9.xml><?xml version="1.0" encoding="utf-8"?>
<table xmlns="http://schemas.openxmlformats.org/spreadsheetml/2006/main" id="6" name="Table6" displayName="Table6" ref="A4:Y87" totalsRowShown="0" headerRowDxfId="534" dataDxfId="532" headerRowBorderDxfId="533" tableBorderDxfId="531" totalsRowBorderDxfId="530">
  <autoFilter ref="A4:Y87"/>
  <tableColumns count="25">
    <tableColumn id="25" name="Country" dataDxfId="529"/>
    <tableColumn id="1" name="Road Type"/>
    <tableColumn id="2" name="Time period"/>
    <tableColumn id="3" name="Vehicle Type" dataDxfId="528"/>
    <tableColumn id="4" name="Nr of Locations" dataDxfId="527"/>
    <tableColumn id="5" name="Traffic Counts" dataDxfId="526"/>
    <tableColumn id="24" name="Weight proportion" dataDxfId="525"/>
    <tableColumn id="6" name="N-rider" dataDxfId="524"/>
    <tableColumn id="7" name="Nused-rider" dataDxfId="523"/>
    <tableColumn id="8" name="KPI-rider" dataDxfId="522"/>
    <tableColumn id="9" name="SE1" dataDxfId="521"/>
    <tableColumn id="10" name="CI (95%) - lower bound1" dataDxfId="520"/>
    <tableColumn id="11" name="CI (95%) - upper bound1" dataDxfId="519"/>
    <tableColumn id="12" name="N-passenger" dataDxfId="518"/>
    <tableColumn id="13" name="Nused-passenger" dataDxfId="517"/>
    <tableColumn id="14" name="KPI-passenger" dataDxfId="516"/>
    <tableColumn id="15" name="SE2" dataDxfId="515"/>
    <tableColumn id="16" name="CI (95%) - lower bound2" dataDxfId="514"/>
    <tableColumn id="17" name="CI (95%) - upper bound2" dataDxfId="513"/>
    <tableColumn id="18" name="N-total" dataDxfId="512"/>
    <tableColumn id="19" name="Nused-total" dataDxfId="511"/>
    <tableColumn id="20" name="KPI-total" dataDxfId="510"/>
    <tableColumn id="21" name="SE3" dataDxfId="509"/>
    <tableColumn id="22" name="CI (95%) - lower bound3" dataDxfId="508"/>
    <tableColumn id="23" name="CI (95%) - upper bound3" dataDxfId="50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table" Target="../tables/table18.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zakonyprolidi.cz/cs/2000-361"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1"/>
  <sheetViews>
    <sheetView tabSelected="1" workbookViewId="0">
      <selection activeCell="B2" sqref="B2"/>
    </sheetView>
  </sheetViews>
  <sheetFormatPr defaultColWidth="8.85546875" defaultRowHeight="15.75" x14ac:dyDescent="0.25"/>
  <cols>
    <col min="1" max="1" width="5.7109375" customWidth="1"/>
    <col min="2" max="2" width="4.5703125" customWidth="1"/>
    <col min="3" max="3" width="55.85546875" bestFit="1" customWidth="1"/>
  </cols>
  <sheetData>
    <row r="2" spans="2:3" ht="18" x14ac:dyDescent="0.25">
      <c r="B2" s="39" t="s">
        <v>0</v>
      </c>
    </row>
    <row r="3" spans="2:3" x14ac:dyDescent="0.25">
      <c r="B3" s="3">
        <v>1</v>
      </c>
      <c r="C3" s="2" t="s">
        <v>929</v>
      </c>
    </row>
    <row r="4" spans="2:3" x14ac:dyDescent="0.25">
      <c r="B4" s="3"/>
      <c r="C4" s="2"/>
    </row>
    <row r="5" spans="2:3" x14ac:dyDescent="0.25">
      <c r="B5" s="3">
        <v>2</v>
      </c>
      <c r="C5" s="2" t="s">
        <v>930</v>
      </c>
    </row>
    <row r="6" spans="2:3" x14ac:dyDescent="0.25">
      <c r="B6" s="3"/>
      <c r="C6" s="2"/>
    </row>
    <row r="7" spans="2:3" x14ac:dyDescent="0.25">
      <c r="B7" s="3">
        <v>3</v>
      </c>
      <c r="C7" s="2" t="s">
        <v>931</v>
      </c>
    </row>
    <row r="8" spans="2:3" x14ac:dyDescent="0.25">
      <c r="B8" s="3"/>
      <c r="C8" s="2"/>
    </row>
    <row r="9" spans="2:3" x14ac:dyDescent="0.25">
      <c r="B9" s="3">
        <v>4</v>
      </c>
      <c r="C9" s="2" t="s">
        <v>932</v>
      </c>
    </row>
    <row r="10" spans="2:3" x14ac:dyDescent="0.25">
      <c r="B10" s="3"/>
      <c r="C10" s="2"/>
    </row>
    <row r="11" spans="2:3" x14ac:dyDescent="0.25">
      <c r="B11" s="3">
        <v>5</v>
      </c>
      <c r="C11" s="2" t="s">
        <v>933</v>
      </c>
    </row>
    <row r="12" spans="2:3" x14ac:dyDescent="0.25">
      <c r="B12" s="3"/>
      <c r="C12" s="2"/>
    </row>
    <row r="13" spans="2:3" x14ac:dyDescent="0.25">
      <c r="B13" s="3">
        <v>6</v>
      </c>
      <c r="C13" s="2" t="s">
        <v>934</v>
      </c>
    </row>
    <row r="14" spans="2:3" x14ac:dyDescent="0.25">
      <c r="B14" s="3"/>
      <c r="C14" s="2"/>
    </row>
    <row r="15" spans="2:3" x14ac:dyDescent="0.25">
      <c r="B15" s="3">
        <v>7</v>
      </c>
      <c r="C15" s="2" t="s">
        <v>935</v>
      </c>
    </row>
    <row r="17" spans="2:3" x14ac:dyDescent="0.25">
      <c r="B17" s="3">
        <v>8</v>
      </c>
      <c r="C17" s="2" t="s">
        <v>936</v>
      </c>
    </row>
    <row r="18" spans="2:3" x14ac:dyDescent="0.25">
      <c r="B18" s="3"/>
      <c r="C18" s="2"/>
    </row>
    <row r="19" spans="2:3" x14ac:dyDescent="0.25">
      <c r="B19" s="3">
        <v>9</v>
      </c>
      <c r="C19" s="1018" t="s">
        <v>1000</v>
      </c>
    </row>
    <row r="20" spans="2:3" x14ac:dyDescent="0.25">
      <c r="C20" s="1019"/>
    </row>
    <row r="21" spans="2:3" x14ac:dyDescent="0.25">
      <c r="B21" s="3"/>
      <c r="C21" s="101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CV134"/>
  <sheetViews>
    <sheetView zoomScale="70" zoomScaleNormal="70" workbookViewId="0"/>
  </sheetViews>
  <sheetFormatPr defaultColWidth="8.85546875" defaultRowHeight="15.75" x14ac:dyDescent="0.25"/>
  <cols>
    <col min="1" max="1" width="5.7109375" customWidth="1"/>
    <col min="2" max="2" width="17.28515625" customWidth="1"/>
    <col min="3" max="3" width="23.5703125" customWidth="1"/>
    <col min="4" max="4" width="18.7109375" customWidth="1"/>
    <col min="5" max="5" width="20.42578125" customWidth="1"/>
    <col min="6" max="6" width="19.5703125" customWidth="1"/>
    <col min="7" max="7" width="23.5703125" customWidth="1"/>
    <col min="8" max="8" width="11" customWidth="1"/>
    <col min="9" max="9" width="26.5703125" customWidth="1"/>
    <col min="10" max="10" width="26.42578125" customWidth="1"/>
    <col min="11" max="11" width="12.7109375" customWidth="1"/>
    <col min="12" max="12" width="10" customWidth="1"/>
    <col min="13" max="13" width="25.85546875" customWidth="1"/>
    <col min="14" max="14" width="26.140625" customWidth="1"/>
    <col min="15" max="15" width="34.42578125" customWidth="1"/>
    <col min="16" max="16" width="10" customWidth="1"/>
    <col min="17" max="17" width="28.5703125" customWidth="1"/>
    <col min="18" max="18" width="28.85546875" customWidth="1"/>
    <col min="19" max="19" width="40.42578125" bestFit="1" customWidth="1"/>
    <col min="20" max="20" width="10" customWidth="1"/>
    <col min="21" max="21" width="28.5703125" customWidth="1"/>
    <col min="22" max="22" width="28.85546875" customWidth="1"/>
    <col min="23" max="23" width="40.42578125" bestFit="1" customWidth="1"/>
    <col min="24" max="24" width="10" customWidth="1"/>
    <col min="25" max="25" width="28.5703125" customWidth="1"/>
    <col min="26" max="26" width="28.85546875" customWidth="1"/>
    <col min="27" max="27" width="40.42578125" bestFit="1" customWidth="1"/>
    <col min="28" max="28" width="10" customWidth="1"/>
    <col min="29" max="29" width="28.5703125" customWidth="1"/>
    <col min="30" max="30" width="28.85546875" customWidth="1"/>
    <col min="31" max="31" width="40.42578125" bestFit="1" customWidth="1"/>
    <col min="32" max="32" width="10" customWidth="1"/>
    <col min="33" max="33" width="28.5703125" customWidth="1"/>
    <col min="34" max="34" width="28.85546875" customWidth="1"/>
    <col min="35" max="35" width="38.28515625" bestFit="1" customWidth="1"/>
    <col min="36" max="36" width="10" customWidth="1"/>
    <col min="37" max="37" width="28.5703125" customWidth="1"/>
    <col min="38" max="38" width="28.85546875" bestFit="1" customWidth="1"/>
    <col min="39" max="39" width="11.85546875" customWidth="1"/>
    <col min="40" max="40" width="27.5703125" bestFit="1" customWidth="1"/>
    <col min="41" max="41" width="27.42578125" bestFit="1" customWidth="1"/>
    <col min="42" max="42" width="13.5703125" bestFit="1" customWidth="1"/>
    <col min="43" max="43" width="10" customWidth="1"/>
    <col min="44" max="44" width="28.5703125" customWidth="1"/>
    <col min="45" max="45" width="28.85546875" customWidth="1"/>
    <col min="46" max="46" width="38" bestFit="1" customWidth="1"/>
    <col min="47" max="47" width="10" customWidth="1"/>
    <col min="48" max="48" width="28.5703125" customWidth="1"/>
    <col min="49" max="49" width="28.85546875" customWidth="1"/>
    <col min="50" max="50" width="41.28515625" bestFit="1" customWidth="1"/>
    <col min="51" max="51" width="11" customWidth="1"/>
    <col min="52" max="52" width="29.5703125" customWidth="1"/>
    <col min="53" max="53" width="29.85546875" customWidth="1"/>
    <col min="54" max="54" width="41.28515625" bestFit="1" customWidth="1"/>
    <col min="55" max="55" width="11" customWidth="1"/>
    <col min="56" max="56" width="29.5703125" customWidth="1"/>
    <col min="57" max="57" width="29.85546875" customWidth="1"/>
    <col min="58" max="58" width="41.28515625" bestFit="1" customWidth="1"/>
    <col min="59" max="59" width="11" customWidth="1"/>
    <col min="60" max="60" width="29.5703125" customWidth="1"/>
    <col min="61" max="61" width="29.85546875" customWidth="1"/>
    <col min="62" max="62" width="41.28515625" bestFit="1" customWidth="1"/>
    <col min="63" max="63" width="11" customWidth="1"/>
    <col min="64" max="64" width="29.5703125" customWidth="1"/>
    <col min="65" max="65" width="29.85546875" customWidth="1"/>
    <col min="66" max="66" width="39.140625" bestFit="1" customWidth="1"/>
    <col min="67" max="67" width="11" customWidth="1"/>
    <col min="68" max="68" width="29.5703125" customWidth="1"/>
    <col min="69" max="69" width="29.85546875" bestFit="1" customWidth="1"/>
    <col min="70" max="70" width="12.28515625" customWidth="1"/>
    <col min="71" max="71" width="27.85546875" bestFit="1" customWidth="1"/>
    <col min="72" max="72" width="27.7109375" bestFit="1" customWidth="1"/>
    <col min="73" max="73" width="13.85546875" bestFit="1" customWidth="1"/>
    <col min="74" max="74" width="11" customWidth="1"/>
    <col min="75" max="75" width="29.5703125" customWidth="1"/>
    <col min="76" max="76" width="29.85546875" customWidth="1"/>
    <col min="77" max="77" width="38.28515625" bestFit="1" customWidth="1"/>
    <col min="78" max="78" width="11" customWidth="1"/>
    <col min="79" max="79" width="29.5703125" customWidth="1"/>
    <col min="80" max="80" width="29.85546875" customWidth="1"/>
    <col min="81" max="81" width="41.7109375" bestFit="1" customWidth="1"/>
    <col min="82" max="82" width="11" customWidth="1"/>
    <col min="83" max="83" width="29.5703125" customWidth="1"/>
    <col min="84" max="84" width="29.85546875" customWidth="1"/>
    <col min="85" max="85" width="41.7109375" bestFit="1" customWidth="1"/>
    <col min="86" max="86" width="11" customWidth="1"/>
    <col min="87" max="87" width="29.5703125" customWidth="1"/>
    <col min="88" max="88" width="29.85546875" customWidth="1"/>
    <col min="89" max="89" width="41.7109375" bestFit="1" customWidth="1"/>
    <col min="90" max="90" width="11" customWidth="1"/>
    <col min="91" max="91" width="29.5703125" customWidth="1"/>
    <col min="92" max="92" width="29.85546875" customWidth="1"/>
    <col min="93" max="93" width="41.7109375" bestFit="1" customWidth="1"/>
    <col min="94" max="94" width="11" customWidth="1"/>
    <col min="95" max="95" width="29.5703125" customWidth="1"/>
    <col min="96" max="96" width="29.85546875" customWidth="1"/>
    <col min="97" max="97" width="39.42578125" bestFit="1" customWidth="1"/>
    <col min="98" max="98" width="11" customWidth="1"/>
    <col min="99" max="99" width="29.5703125" customWidth="1"/>
    <col min="100" max="100" width="29.85546875" bestFit="1" customWidth="1"/>
  </cols>
  <sheetData>
    <row r="1" spans="2:100" ht="20.25" x14ac:dyDescent="0.3">
      <c r="B1" s="24" t="s">
        <v>124</v>
      </c>
    </row>
    <row r="2" spans="2:100" ht="18" x14ac:dyDescent="0.25">
      <c r="B2" s="73" t="s">
        <v>3</v>
      </c>
    </row>
    <row r="3" spans="2:100" x14ac:dyDescent="0.25">
      <c r="B3" s="11"/>
      <c r="C3" s="11"/>
      <c r="D3" s="11"/>
      <c r="E3" s="11"/>
      <c r="F3" s="11"/>
      <c r="G3" s="11"/>
      <c r="H3" s="12" t="s">
        <v>125</v>
      </c>
      <c r="I3" s="13"/>
      <c r="J3" s="13"/>
      <c r="K3" s="13"/>
      <c r="L3" s="13"/>
      <c r="M3" s="13"/>
      <c r="N3" s="13"/>
    </row>
    <row r="4" spans="2:100" x14ac:dyDescent="0.25">
      <c r="B4" s="110" t="s">
        <v>5</v>
      </c>
      <c r="C4" s="100" t="s">
        <v>4</v>
      </c>
      <c r="D4" s="100" t="s">
        <v>6</v>
      </c>
      <c r="E4" s="100" t="s">
        <v>7</v>
      </c>
      <c r="F4" s="100" t="s">
        <v>9</v>
      </c>
      <c r="G4" s="100" t="s">
        <v>10</v>
      </c>
      <c r="H4" s="100" t="s">
        <v>126</v>
      </c>
      <c r="I4" s="100" t="s">
        <v>127</v>
      </c>
      <c r="J4" s="100" t="s">
        <v>128</v>
      </c>
      <c r="K4" s="100" t="s">
        <v>129</v>
      </c>
      <c r="L4" s="100" t="s">
        <v>12</v>
      </c>
      <c r="M4" s="111" t="s">
        <v>13</v>
      </c>
      <c r="N4" s="112" t="s">
        <v>14</v>
      </c>
      <c r="O4" s="75"/>
      <c r="P4" s="75"/>
      <c r="Q4" s="75"/>
      <c r="R4" s="74"/>
      <c r="S4" s="74"/>
      <c r="T4" s="74"/>
      <c r="U4" s="74"/>
      <c r="V4" s="74"/>
      <c r="W4" s="74"/>
      <c r="X4" s="75"/>
      <c r="Y4" s="75"/>
      <c r="Z4" s="75"/>
      <c r="AA4" s="75"/>
      <c r="AB4" s="75"/>
      <c r="AC4" s="75"/>
      <c r="AD4" s="75"/>
      <c r="AE4" s="75"/>
    </row>
    <row r="5" spans="2:100" x14ac:dyDescent="0.25">
      <c r="B5" s="104" t="s">
        <v>26</v>
      </c>
      <c r="C5" s="14" t="s">
        <v>84</v>
      </c>
      <c r="D5" s="15" t="s">
        <v>100</v>
      </c>
      <c r="E5" s="14"/>
      <c r="F5" s="14"/>
      <c r="G5" s="14"/>
      <c r="H5" s="14"/>
      <c r="I5" s="14"/>
      <c r="J5" s="14"/>
      <c r="K5" s="14"/>
      <c r="L5" s="14"/>
      <c r="M5" s="14"/>
      <c r="N5" s="114"/>
    </row>
    <row r="6" spans="2:100" x14ac:dyDescent="0.25">
      <c r="B6" s="104" t="s">
        <v>28</v>
      </c>
      <c r="C6" s="14" t="s">
        <v>84</v>
      </c>
      <c r="D6" s="15" t="s">
        <v>100</v>
      </c>
      <c r="E6" s="14"/>
      <c r="F6" s="14"/>
      <c r="G6" s="14"/>
      <c r="H6" s="14"/>
      <c r="I6" s="14"/>
      <c r="J6" s="14"/>
      <c r="K6" s="14"/>
      <c r="L6" s="14"/>
      <c r="M6" s="14"/>
      <c r="N6" s="114"/>
    </row>
    <row r="7" spans="2:100" x14ac:dyDescent="0.25">
      <c r="B7" s="104" t="s">
        <v>29</v>
      </c>
      <c r="C7" s="14" t="s">
        <v>84</v>
      </c>
      <c r="D7" s="15" t="s">
        <v>100</v>
      </c>
      <c r="E7" s="14"/>
      <c r="F7" s="14"/>
      <c r="G7" s="14"/>
      <c r="H7" s="14"/>
      <c r="I7" s="14"/>
      <c r="J7" s="14"/>
      <c r="K7" s="14"/>
      <c r="L7" s="14"/>
      <c r="M7" s="14"/>
      <c r="N7" s="114"/>
    </row>
    <row r="8" spans="2:100" x14ac:dyDescent="0.25">
      <c r="B8" s="86" t="s">
        <v>86</v>
      </c>
      <c r="C8" s="16" t="s">
        <v>89</v>
      </c>
      <c r="D8" s="15" t="s">
        <v>100</v>
      </c>
      <c r="E8" s="14"/>
      <c r="F8" s="14"/>
      <c r="G8" s="14"/>
      <c r="H8" s="14"/>
      <c r="I8" s="14"/>
      <c r="J8" s="14"/>
      <c r="K8" s="14"/>
      <c r="L8" s="14"/>
      <c r="M8" s="14"/>
      <c r="N8" s="114"/>
    </row>
    <row r="9" spans="2:100" x14ac:dyDescent="0.25">
      <c r="B9" s="86" t="s">
        <v>86</v>
      </c>
      <c r="C9" s="16" t="s">
        <v>130</v>
      </c>
      <c r="D9" s="15" t="s">
        <v>100</v>
      </c>
      <c r="E9" s="14"/>
      <c r="F9" s="14"/>
      <c r="G9" s="14"/>
      <c r="H9" s="14"/>
      <c r="I9" s="14"/>
      <c r="J9" s="14"/>
      <c r="K9" s="14"/>
      <c r="L9" s="14"/>
      <c r="M9" s="14"/>
      <c r="N9" s="114"/>
    </row>
    <row r="10" spans="2:100" x14ac:dyDescent="0.25">
      <c r="B10" s="86" t="s">
        <v>86</v>
      </c>
      <c r="C10" s="16" t="s">
        <v>91</v>
      </c>
      <c r="D10" s="15" t="s">
        <v>100</v>
      </c>
      <c r="E10" s="14"/>
      <c r="F10" s="14"/>
      <c r="G10" s="14"/>
      <c r="H10" s="14"/>
      <c r="I10" s="14"/>
      <c r="J10" s="14"/>
      <c r="K10" s="14"/>
      <c r="L10" s="14"/>
      <c r="M10" s="14"/>
      <c r="N10" s="114"/>
    </row>
    <row r="11" spans="2:100" x14ac:dyDescent="0.25">
      <c r="B11" s="86" t="s">
        <v>86</v>
      </c>
      <c r="C11" s="16" t="s">
        <v>131</v>
      </c>
      <c r="D11" s="15" t="s">
        <v>100</v>
      </c>
      <c r="E11" s="14"/>
      <c r="F11" s="14"/>
      <c r="G11" s="14"/>
      <c r="H11" s="14"/>
      <c r="I11" s="14"/>
      <c r="J11" s="14"/>
      <c r="K11" s="14"/>
      <c r="L11" s="14"/>
      <c r="M11" s="14"/>
      <c r="N11" s="114"/>
    </row>
    <row r="12" spans="2:100" x14ac:dyDescent="0.25">
      <c r="B12" s="90" t="s">
        <v>86</v>
      </c>
      <c r="C12" s="109" t="s">
        <v>84</v>
      </c>
      <c r="D12" s="97" t="s">
        <v>85</v>
      </c>
      <c r="E12" s="109"/>
      <c r="F12" s="109"/>
      <c r="G12" s="109"/>
      <c r="H12" s="109"/>
      <c r="I12" s="109"/>
      <c r="J12" s="109"/>
      <c r="K12" s="109"/>
      <c r="L12" s="109"/>
      <c r="M12" s="109"/>
      <c r="N12" s="115"/>
    </row>
    <row r="13" spans="2:100" ht="20.25" x14ac:dyDescent="0.3">
      <c r="B13" s="24"/>
    </row>
    <row r="14" spans="2:100" ht="18" x14ac:dyDescent="0.25">
      <c r="B14" s="73" t="s">
        <v>32</v>
      </c>
    </row>
    <row r="15" spans="2:100" x14ac:dyDescent="0.25">
      <c r="B15" s="11"/>
      <c r="C15" s="11"/>
      <c r="D15" s="11"/>
      <c r="E15" s="11"/>
      <c r="F15" s="11"/>
      <c r="G15" s="11"/>
      <c r="H15" s="12" t="s">
        <v>125</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2" t="s">
        <v>132</v>
      </c>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2" t="s">
        <v>133</v>
      </c>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row>
    <row r="16" spans="2:100" x14ac:dyDescent="0.25">
      <c r="B16" s="110" t="s">
        <v>5</v>
      </c>
      <c r="C16" s="100" t="s">
        <v>4</v>
      </c>
      <c r="D16" s="100" t="s">
        <v>6</v>
      </c>
      <c r="E16" s="134" t="s">
        <v>7</v>
      </c>
      <c r="F16" s="134" t="s">
        <v>9</v>
      </c>
      <c r="G16" s="100" t="s">
        <v>10</v>
      </c>
      <c r="H16" s="134" t="s">
        <v>126</v>
      </c>
      <c r="I16" s="134" t="s">
        <v>127</v>
      </c>
      <c r="J16" s="134" t="s">
        <v>128</v>
      </c>
      <c r="K16" s="134" t="s">
        <v>129</v>
      </c>
      <c r="L16" s="134" t="s">
        <v>12</v>
      </c>
      <c r="M16" s="130" t="s">
        <v>13</v>
      </c>
      <c r="N16" s="130" t="s">
        <v>14</v>
      </c>
      <c r="O16" s="130" t="s">
        <v>134</v>
      </c>
      <c r="P16" s="100" t="s">
        <v>17</v>
      </c>
      <c r="Q16" s="111" t="s">
        <v>18</v>
      </c>
      <c r="R16" s="111" t="s">
        <v>19</v>
      </c>
      <c r="S16" s="111" t="s">
        <v>135</v>
      </c>
      <c r="T16" s="100" t="s">
        <v>21</v>
      </c>
      <c r="U16" s="111" t="s">
        <v>22</v>
      </c>
      <c r="V16" s="111" t="s">
        <v>23</v>
      </c>
      <c r="W16" s="111" t="s">
        <v>136</v>
      </c>
      <c r="X16" s="100" t="s">
        <v>75</v>
      </c>
      <c r="Y16" s="111" t="s">
        <v>76</v>
      </c>
      <c r="Z16" s="111" t="s">
        <v>77</v>
      </c>
      <c r="AA16" s="111" t="s">
        <v>137</v>
      </c>
      <c r="AB16" s="100" t="s">
        <v>81</v>
      </c>
      <c r="AC16" s="111" t="s">
        <v>82</v>
      </c>
      <c r="AD16" s="111" t="s">
        <v>83</v>
      </c>
      <c r="AE16" s="111" t="s">
        <v>138</v>
      </c>
      <c r="AF16" s="100" t="s">
        <v>139</v>
      </c>
      <c r="AG16" s="111" t="s">
        <v>140</v>
      </c>
      <c r="AH16" s="111" t="s">
        <v>141</v>
      </c>
      <c r="AI16" s="111" t="s">
        <v>142</v>
      </c>
      <c r="AJ16" s="100" t="s">
        <v>143</v>
      </c>
      <c r="AK16" s="111" t="s">
        <v>144</v>
      </c>
      <c r="AL16" s="111" t="s">
        <v>145</v>
      </c>
      <c r="AM16" s="100" t="s">
        <v>146</v>
      </c>
      <c r="AN16" s="100" t="s">
        <v>147</v>
      </c>
      <c r="AO16" s="100" t="s">
        <v>148</v>
      </c>
      <c r="AP16" s="100" t="s">
        <v>149</v>
      </c>
      <c r="AQ16" s="100" t="s">
        <v>150</v>
      </c>
      <c r="AR16" s="111" t="s">
        <v>151</v>
      </c>
      <c r="AS16" s="111" t="s">
        <v>152</v>
      </c>
      <c r="AT16" s="111" t="s">
        <v>153</v>
      </c>
      <c r="AU16" s="100" t="s">
        <v>154</v>
      </c>
      <c r="AV16" s="111" t="s">
        <v>155</v>
      </c>
      <c r="AW16" s="111" t="s">
        <v>156</v>
      </c>
      <c r="AX16" s="111" t="s">
        <v>157</v>
      </c>
      <c r="AY16" s="100" t="s">
        <v>158</v>
      </c>
      <c r="AZ16" s="111" t="s">
        <v>159</v>
      </c>
      <c r="BA16" s="111" t="s">
        <v>160</v>
      </c>
      <c r="BB16" s="111" t="s">
        <v>161</v>
      </c>
      <c r="BC16" s="100" t="s">
        <v>162</v>
      </c>
      <c r="BD16" s="111" t="s">
        <v>163</v>
      </c>
      <c r="BE16" s="111" t="s">
        <v>164</v>
      </c>
      <c r="BF16" s="111" t="s">
        <v>165</v>
      </c>
      <c r="BG16" s="100" t="s">
        <v>166</v>
      </c>
      <c r="BH16" s="111" t="s">
        <v>167</v>
      </c>
      <c r="BI16" s="111" t="s">
        <v>168</v>
      </c>
      <c r="BJ16" s="111" t="s">
        <v>169</v>
      </c>
      <c r="BK16" s="100" t="s">
        <v>170</v>
      </c>
      <c r="BL16" s="111" t="s">
        <v>171</v>
      </c>
      <c r="BM16" s="111" t="s">
        <v>172</v>
      </c>
      <c r="BN16" s="111" t="s">
        <v>173</v>
      </c>
      <c r="BO16" s="100" t="s">
        <v>174</v>
      </c>
      <c r="BP16" s="111" t="s">
        <v>175</v>
      </c>
      <c r="BQ16" s="111" t="s">
        <v>176</v>
      </c>
      <c r="BR16" s="100" t="s">
        <v>177</v>
      </c>
      <c r="BS16" s="100" t="s">
        <v>178</v>
      </c>
      <c r="BT16" s="100" t="s">
        <v>179</v>
      </c>
      <c r="BU16" s="100" t="s">
        <v>180</v>
      </c>
      <c r="BV16" s="100" t="s">
        <v>181</v>
      </c>
      <c r="BW16" s="111" t="s">
        <v>182</v>
      </c>
      <c r="BX16" s="111" t="s">
        <v>183</v>
      </c>
      <c r="BY16" s="111" t="s">
        <v>184</v>
      </c>
      <c r="BZ16" s="100" t="s">
        <v>185</v>
      </c>
      <c r="CA16" s="111" t="s">
        <v>186</v>
      </c>
      <c r="CB16" s="111" t="s">
        <v>187</v>
      </c>
      <c r="CC16" s="111" t="s">
        <v>188</v>
      </c>
      <c r="CD16" s="100" t="s">
        <v>189</v>
      </c>
      <c r="CE16" s="111" t="s">
        <v>190</v>
      </c>
      <c r="CF16" s="111" t="s">
        <v>191</v>
      </c>
      <c r="CG16" s="111" t="s">
        <v>192</v>
      </c>
      <c r="CH16" s="100" t="s">
        <v>193</v>
      </c>
      <c r="CI16" s="111" t="s">
        <v>194</v>
      </c>
      <c r="CJ16" s="111" t="s">
        <v>195</v>
      </c>
      <c r="CK16" s="111" t="s">
        <v>196</v>
      </c>
      <c r="CL16" s="100" t="s">
        <v>197</v>
      </c>
      <c r="CM16" s="111" t="s">
        <v>198</v>
      </c>
      <c r="CN16" s="111" t="s">
        <v>199</v>
      </c>
      <c r="CO16" s="111" t="s">
        <v>200</v>
      </c>
      <c r="CP16" s="100" t="s">
        <v>201</v>
      </c>
      <c r="CQ16" s="111" t="s">
        <v>202</v>
      </c>
      <c r="CR16" s="111" t="s">
        <v>203</v>
      </c>
      <c r="CS16" s="111" t="s">
        <v>204</v>
      </c>
      <c r="CT16" s="100" t="s">
        <v>205</v>
      </c>
      <c r="CU16" s="111" t="s">
        <v>206</v>
      </c>
      <c r="CV16" s="111" t="s">
        <v>207</v>
      </c>
    </row>
    <row r="17" spans="2:100" x14ac:dyDescent="0.25">
      <c r="B17" s="67" t="s">
        <v>26</v>
      </c>
      <c r="C17" s="67" t="s">
        <v>25</v>
      </c>
      <c r="D17" s="68" t="s">
        <v>85</v>
      </c>
      <c r="E17" s="69"/>
      <c r="F17" s="69"/>
      <c r="G17" s="69"/>
      <c r="H17" s="69"/>
      <c r="I17" s="69"/>
      <c r="J17" s="69"/>
      <c r="K17" s="69"/>
      <c r="L17" s="69"/>
      <c r="M17" s="69"/>
      <c r="N17" s="69"/>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row>
    <row r="18" spans="2:100" x14ac:dyDescent="0.25">
      <c r="B18" s="183" t="s">
        <v>26</v>
      </c>
      <c r="C18" s="183" t="s">
        <v>25</v>
      </c>
      <c r="D18" s="182" t="s">
        <v>88</v>
      </c>
      <c r="E18" s="181"/>
      <c r="F18" s="181"/>
      <c r="G18" s="181"/>
      <c r="H18" s="181"/>
      <c r="I18" s="181"/>
      <c r="J18" s="181"/>
      <c r="K18" s="181"/>
      <c r="L18" s="181"/>
      <c r="M18" s="181"/>
      <c r="N18" s="181"/>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row>
    <row r="19" spans="2:100" x14ac:dyDescent="0.25">
      <c r="B19" s="183" t="s">
        <v>26</v>
      </c>
      <c r="C19" s="183" t="s">
        <v>25</v>
      </c>
      <c r="D19" s="182" t="s">
        <v>208</v>
      </c>
      <c r="E19" s="181"/>
      <c r="F19" s="181"/>
      <c r="G19" s="181"/>
      <c r="H19" s="181"/>
      <c r="I19" s="181"/>
      <c r="J19" s="181"/>
      <c r="K19" s="181"/>
      <c r="L19" s="181"/>
      <c r="M19" s="181"/>
      <c r="N19" s="181"/>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184"/>
    </row>
    <row r="20" spans="2:100" x14ac:dyDescent="0.25">
      <c r="B20" s="183" t="s">
        <v>26</v>
      </c>
      <c r="C20" s="183" t="s">
        <v>25</v>
      </c>
      <c r="D20" s="182" t="s">
        <v>209</v>
      </c>
      <c r="E20" s="181"/>
      <c r="F20" s="181"/>
      <c r="G20" s="181"/>
      <c r="H20" s="181"/>
      <c r="I20" s="181"/>
      <c r="J20" s="181"/>
      <c r="K20" s="181"/>
      <c r="L20" s="181"/>
      <c r="M20" s="181"/>
      <c r="N20" s="181"/>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row>
    <row r="21" spans="2:100" x14ac:dyDescent="0.25">
      <c r="B21" s="119" t="s">
        <v>26</v>
      </c>
      <c r="C21" s="118" t="s">
        <v>89</v>
      </c>
      <c r="D21" s="120" t="s">
        <v>90</v>
      </c>
      <c r="E21" s="120"/>
      <c r="F21" s="120"/>
      <c r="G21" s="120"/>
      <c r="H21" s="120"/>
      <c r="I21" s="120"/>
      <c r="J21" s="120"/>
      <c r="K21" s="120"/>
      <c r="L21" s="120"/>
      <c r="M21" s="120"/>
      <c r="N21" s="120"/>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row>
    <row r="22" spans="2:100" x14ac:dyDescent="0.25">
      <c r="B22" s="183" t="s">
        <v>26</v>
      </c>
      <c r="C22" s="183" t="s">
        <v>210</v>
      </c>
      <c r="D22" s="182" t="s">
        <v>85</v>
      </c>
      <c r="E22" s="69"/>
      <c r="F22" s="69"/>
      <c r="G22" s="69"/>
      <c r="H22" s="69"/>
      <c r="I22" s="69"/>
      <c r="J22" s="69"/>
      <c r="K22" s="69"/>
      <c r="L22" s="69"/>
      <c r="M22" s="69"/>
      <c r="N22" s="69"/>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row>
    <row r="23" spans="2:100" x14ac:dyDescent="0.25">
      <c r="B23" s="183" t="s">
        <v>26</v>
      </c>
      <c r="C23" s="183" t="s">
        <v>210</v>
      </c>
      <c r="D23" s="182" t="s">
        <v>88</v>
      </c>
      <c r="E23" s="69"/>
      <c r="F23" s="69"/>
      <c r="G23" s="69"/>
      <c r="H23" s="69"/>
      <c r="I23" s="69"/>
      <c r="J23" s="69"/>
      <c r="K23" s="69"/>
      <c r="L23" s="69"/>
      <c r="M23" s="69"/>
      <c r="N23" s="69"/>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row>
    <row r="24" spans="2:100" x14ac:dyDescent="0.25">
      <c r="B24" s="183" t="s">
        <v>26</v>
      </c>
      <c r="C24" s="183" t="s">
        <v>210</v>
      </c>
      <c r="D24" s="182" t="s">
        <v>208</v>
      </c>
      <c r="E24" s="69"/>
      <c r="F24" s="69"/>
      <c r="G24" s="69"/>
      <c r="H24" s="69"/>
      <c r="I24" s="69"/>
      <c r="J24" s="69"/>
      <c r="K24" s="69"/>
      <c r="L24" s="69"/>
      <c r="M24" s="69"/>
      <c r="N24" s="69"/>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row>
    <row r="25" spans="2:100" x14ac:dyDescent="0.25">
      <c r="B25" s="183" t="s">
        <v>26</v>
      </c>
      <c r="C25" s="183" t="s">
        <v>210</v>
      </c>
      <c r="D25" s="182" t="s">
        <v>209</v>
      </c>
      <c r="E25" s="69"/>
      <c r="F25" s="69"/>
      <c r="G25" s="69"/>
      <c r="H25" s="69"/>
      <c r="I25" s="69"/>
      <c r="J25" s="69"/>
      <c r="K25" s="69"/>
      <c r="L25" s="69"/>
      <c r="M25" s="69"/>
      <c r="N25" s="69"/>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row>
    <row r="26" spans="2:100" x14ac:dyDescent="0.25">
      <c r="B26" s="119" t="s">
        <v>26</v>
      </c>
      <c r="C26" s="118" t="s">
        <v>130</v>
      </c>
      <c r="D26" s="120" t="s">
        <v>90</v>
      </c>
      <c r="E26" s="120"/>
      <c r="F26" s="120"/>
      <c r="G26" s="120"/>
      <c r="H26" s="120"/>
      <c r="I26" s="120"/>
      <c r="J26" s="120"/>
      <c r="K26" s="120"/>
      <c r="L26" s="120"/>
      <c r="M26" s="120"/>
      <c r="N26" s="120"/>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row>
    <row r="27" spans="2:100" x14ac:dyDescent="0.25">
      <c r="B27" s="183" t="s">
        <v>26</v>
      </c>
      <c r="C27" s="183" t="s">
        <v>87</v>
      </c>
      <c r="D27" s="182" t="s">
        <v>85</v>
      </c>
      <c r="E27" s="69"/>
      <c r="F27" s="69"/>
      <c r="G27" s="69"/>
      <c r="H27" s="69"/>
      <c r="I27" s="69"/>
      <c r="J27" s="69"/>
      <c r="K27" s="69"/>
      <c r="L27" s="69"/>
      <c r="M27" s="69"/>
      <c r="N27" s="69"/>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row>
    <row r="28" spans="2:100" x14ac:dyDescent="0.25">
      <c r="B28" s="183" t="s">
        <v>26</v>
      </c>
      <c r="C28" s="183" t="s">
        <v>87</v>
      </c>
      <c r="D28" s="182" t="s">
        <v>88</v>
      </c>
      <c r="E28" s="69"/>
      <c r="F28" s="69"/>
      <c r="G28" s="69"/>
      <c r="H28" s="69"/>
      <c r="I28" s="69"/>
      <c r="J28" s="69"/>
      <c r="K28" s="69"/>
      <c r="L28" s="69"/>
      <c r="M28" s="69"/>
      <c r="N28" s="69"/>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row>
    <row r="29" spans="2:100" x14ac:dyDescent="0.25">
      <c r="B29" s="183" t="s">
        <v>26</v>
      </c>
      <c r="C29" s="183" t="s">
        <v>87</v>
      </c>
      <c r="D29" s="182" t="s">
        <v>208</v>
      </c>
      <c r="E29" s="69"/>
      <c r="F29" s="69"/>
      <c r="G29" s="69"/>
      <c r="H29" s="69"/>
      <c r="I29" s="69"/>
      <c r="J29" s="69"/>
      <c r="K29" s="69"/>
      <c r="L29" s="69"/>
      <c r="M29" s="69"/>
      <c r="N29" s="69"/>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row>
    <row r="30" spans="2:100" x14ac:dyDescent="0.25">
      <c r="B30" s="183" t="s">
        <v>26</v>
      </c>
      <c r="C30" s="183" t="s">
        <v>87</v>
      </c>
      <c r="D30" s="182" t="s">
        <v>209</v>
      </c>
      <c r="E30" s="69"/>
      <c r="F30" s="69"/>
      <c r="G30" s="69"/>
      <c r="H30" s="69"/>
      <c r="I30" s="69"/>
      <c r="J30" s="69"/>
      <c r="K30" s="69"/>
      <c r="L30" s="69"/>
      <c r="M30" s="69"/>
      <c r="N30" s="69"/>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row>
    <row r="31" spans="2:100" x14ac:dyDescent="0.25">
      <c r="B31" s="119" t="s">
        <v>26</v>
      </c>
      <c r="C31" s="118" t="s">
        <v>91</v>
      </c>
      <c r="D31" s="120" t="s">
        <v>90</v>
      </c>
      <c r="E31" s="120"/>
      <c r="F31" s="120"/>
      <c r="G31" s="120"/>
      <c r="H31" s="120"/>
      <c r="I31" s="120"/>
      <c r="J31" s="120"/>
      <c r="K31" s="120"/>
      <c r="L31" s="120"/>
      <c r="M31" s="120"/>
      <c r="N31" s="120"/>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row>
    <row r="32" spans="2:100" x14ac:dyDescent="0.25">
      <c r="B32" s="183" t="s">
        <v>26</v>
      </c>
      <c r="C32" s="183" t="s">
        <v>211</v>
      </c>
      <c r="D32" s="182" t="s">
        <v>85</v>
      </c>
      <c r="E32" s="69"/>
      <c r="F32" s="69"/>
      <c r="G32" s="69"/>
      <c r="H32" s="69"/>
      <c r="I32" s="69"/>
      <c r="J32" s="69"/>
      <c r="K32" s="69"/>
      <c r="L32" s="69"/>
      <c r="M32" s="69"/>
      <c r="N32" s="69"/>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row>
    <row r="33" spans="2:100" x14ac:dyDescent="0.25">
      <c r="B33" s="183" t="s">
        <v>26</v>
      </c>
      <c r="C33" s="183" t="s">
        <v>211</v>
      </c>
      <c r="D33" s="182" t="s">
        <v>88</v>
      </c>
      <c r="E33" s="69"/>
      <c r="F33" s="69"/>
      <c r="G33" s="69"/>
      <c r="H33" s="69"/>
      <c r="I33" s="69"/>
      <c r="J33" s="69"/>
      <c r="K33" s="69"/>
      <c r="L33" s="69"/>
      <c r="M33" s="69"/>
      <c r="N33" s="69"/>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row>
    <row r="34" spans="2:100" x14ac:dyDescent="0.25">
      <c r="B34" s="183" t="s">
        <v>26</v>
      </c>
      <c r="C34" s="183" t="s">
        <v>211</v>
      </c>
      <c r="D34" s="182" t="s">
        <v>208</v>
      </c>
      <c r="E34" s="69"/>
      <c r="F34" s="69"/>
      <c r="G34" s="69"/>
      <c r="H34" s="69"/>
      <c r="I34" s="69"/>
      <c r="J34" s="69"/>
      <c r="K34" s="69"/>
      <c r="L34" s="69"/>
      <c r="M34" s="69"/>
      <c r="N34" s="69"/>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row>
    <row r="35" spans="2:100" x14ac:dyDescent="0.25">
      <c r="B35" s="183" t="s">
        <v>26</v>
      </c>
      <c r="C35" s="183" t="s">
        <v>211</v>
      </c>
      <c r="D35" s="182" t="s">
        <v>209</v>
      </c>
      <c r="E35" s="69"/>
      <c r="F35" s="69"/>
      <c r="G35" s="69"/>
      <c r="H35" s="69"/>
      <c r="I35" s="69"/>
      <c r="J35" s="69"/>
      <c r="K35" s="69"/>
      <c r="L35" s="69"/>
      <c r="M35" s="69"/>
      <c r="N35" s="69"/>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row>
    <row r="36" spans="2:100" x14ac:dyDescent="0.25">
      <c r="B36" s="119" t="s">
        <v>26</v>
      </c>
      <c r="C36" s="118" t="s">
        <v>131</v>
      </c>
      <c r="D36" s="120" t="s">
        <v>90</v>
      </c>
      <c r="E36" s="120"/>
      <c r="F36" s="120"/>
      <c r="G36" s="120"/>
      <c r="H36" s="120"/>
      <c r="I36" s="120"/>
      <c r="J36" s="120"/>
      <c r="K36" s="120"/>
      <c r="L36" s="120"/>
      <c r="M36" s="120"/>
      <c r="N36" s="120"/>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row>
    <row r="37" spans="2:100" x14ac:dyDescent="0.25">
      <c r="B37" s="15" t="s">
        <v>26</v>
      </c>
      <c r="C37" s="14" t="s">
        <v>84</v>
      </c>
      <c r="D37" s="16" t="s">
        <v>85</v>
      </c>
      <c r="E37" s="14"/>
      <c r="F37" s="14"/>
      <c r="G37" s="14"/>
      <c r="H37" s="14"/>
      <c r="I37" s="14"/>
      <c r="J37" s="14"/>
      <c r="K37" s="14"/>
      <c r="L37" s="14"/>
      <c r="M37" s="14"/>
      <c r="N37" s="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row>
    <row r="38" spans="2:100" x14ac:dyDescent="0.25">
      <c r="B38" s="15" t="s">
        <v>26</v>
      </c>
      <c r="C38" s="14" t="s">
        <v>84</v>
      </c>
      <c r="D38" s="16" t="s">
        <v>88</v>
      </c>
      <c r="E38" s="14"/>
      <c r="F38" s="14"/>
      <c r="G38" s="14"/>
      <c r="H38" s="14"/>
      <c r="I38" s="14"/>
      <c r="J38" s="14"/>
      <c r="K38" s="14"/>
      <c r="L38" s="14"/>
      <c r="M38" s="14"/>
      <c r="N38" s="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row>
    <row r="39" spans="2:100" x14ac:dyDescent="0.25">
      <c r="B39" s="15" t="s">
        <v>26</v>
      </c>
      <c r="C39" s="14" t="s">
        <v>84</v>
      </c>
      <c r="D39" s="16" t="s">
        <v>208</v>
      </c>
      <c r="E39" s="14"/>
      <c r="F39" s="14"/>
      <c r="G39" s="14"/>
      <c r="H39" s="14"/>
      <c r="I39" s="14"/>
      <c r="J39" s="14"/>
      <c r="K39" s="14"/>
      <c r="L39" s="14"/>
      <c r="M39" s="14"/>
      <c r="N39" s="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row>
    <row r="40" spans="2:100" x14ac:dyDescent="0.25">
      <c r="B40" s="15" t="s">
        <v>26</v>
      </c>
      <c r="C40" s="14" t="s">
        <v>84</v>
      </c>
      <c r="D40" s="16" t="s">
        <v>209</v>
      </c>
      <c r="E40" s="14"/>
      <c r="F40" s="14"/>
      <c r="G40" s="14"/>
      <c r="H40" s="14"/>
      <c r="I40" s="14"/>
      <c r="J40" s="14"/>
      <c r="K40" s="14"/>
      <c r="L40" s="14"/>
      <c r="M40" s="14"/>
      <c r="N40" s="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row>
    <row r="41" spans="2:100" x14ac:dyDescent="0.25">
      <c r="B41" s="97" t="s">
        <v>36</v>
      </c>
      <c r="C41" s="109" t="s">
        <v>84</v>
      </c>
      <c r="D41" s="109" t="s">
        <v>90</v>
      </c>
      <c r="E41" s="109"/>
      <c r="F41" s="109"/>
      <c r="G41" s="109"/>
      <c r="H41" s="109"/>
      <c r="I41" s="109"/>
      <c r="J41" s="109"/>
      <c r="K41" s="109"/>
      <c r="L41" s="109"/>
      <c r="M41" s="109"/>
      <c r="N41" s="109"/>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row>
    <row r="42" spans="2:100" x14ac:dyDescent="0.25">
      <c r="B42" s="183" t="s">
        <v>28</v>
      </c>
      <c r="C42" s="183" t="s">
        <v>25</v>
      </c>
      <c r="D42" s="182" t="s">
        <v>85</v>
      </c>
      <c r="E42" s="69"/>
      <c r="F42" s="69"/>
      <c r="G42" s="69"/>
      <c r="H42" s="69"/>
      <c r="I42" s="69"/>
      <c r="J42" s="69"/>
      <c r="K42" s="69"/>
      <c r="L42" s="69"/>
      <c r="M42" s="69"/>
      <c r="N42" s="69"/>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row>
    <row r="43" spans="2:100" x14ac:dyDescent="0.25">
      <c r="B43" s="183" t="s">
        <v>28</v>
      </c>
      <c r="C43" s="183" t="s">
        <v>25</v>
      </c>
      <c r="D43" s="182" t="s">
        <v>88</v>
      </c>
      <c r="E43" s="69"/>
      <c r="F43" s="69"/>
      <c r="G43" s="69"/>
      <c r="H43" s="69"/>
      <c r="I43" s="69"/>
      <c r="J43" s="69"/>
      <c r="K43" s="69"/>
      <c r="L43" s="69"/>
      <c r="M43" s="69"/>
      <c r="N43" s="69"/>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row>
    <row r="44" spans="2:100" x14ac:dyDescent="0.25">
      <c r="B44" s="183" t="s">
        <v>28</v>
      </c>
      <c r="C44" s="183" t="s">
        <v>25</v>
      </c>
      <c r="D44" s="182" t="s">
        <v>208</v>
      </c>
      <c r="E44" s="69"/>
      <c r="F44" s="69"/>
      <c r="G44" s="69"/>
      <c r="H44" s="69"/>
      <c r="I44" s="69"/>
      <c r="J44" s="69"/>
      <c r="K44" s="69"/>
      <c r="L44" s="69"/>
      <c r="M44" s="69"/>
      <c r="N44" s="69"/>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row>
    <row r="45" spans="2:100" x14ac:dyDescent="0.25">
      <c r="B45" s="183" t="s">
        <v>28</v>
      </c>
      <c r="C45" s="183" t="s">
        <v>25</v>
      </c>
      <c r="D45" s="182" t="s">
        <v>209</v>
      </c>
      <c r="E45" s="69"/>
      <c r="F45" s="69"/>
      <c r="G45" s="69"/>
      <c r="H45" s="69"/>
      <c r="I45" s="69"/>
      <c r="J45" s="69"/>
      <c r="K45" s="69"/>
      <c r="L45" s="69"/>
      <c r="M45" s="69"/>
      <c r="N45" s="69"/>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row>
    <row r="46" spans="2:100" x14ac:dyDescent="0.25">
      <c r="B46" s="119" t="s">
        <v>28</v>
      </c>
      <c r="C46" s="118" t="s">
        <v>89</v>
      </c>
      <c r="D46" s="120" t="s">
        <v>90</v>
      </c>
      <c r="E46" s="120"/>
      <c r="F46" s="120"/>
      <c r="G46" s="120"/>
      <c r="H46" s="120"/>
      <c r="I46" s="120"/>
      <c r="J46" s="120"/>
      <c r="K46" s="120"/>
      <c r="L46" s="120"/>
      <c r="M46" s="120"/>
      <c r="N46" s="120"/>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row>
    <row r="47" spans="2:100" x14ac:dyDescent="0.25">
      <c r="B47" s="183" t="s">
        <v>28</v>
      </c>
      <c r="C47" s="183" t="s">
        <v>210</v>
      </c>
      <c r="D47" s="182" t="s">
        <v>85</v>
      </c>
      <c r="E47" s="69"/>
      <c r="F47" s="69"/>
      <c r="G47" s="69"/>
      <c r="H47" s="69"/>
      <c r="I47" s="69"/>
      <c r="J47" s="69"/>
      <c r="K47" s="69"/>
      <c r="L47" s="69"/>
      <c r="M47" s="69"/>
      <c r="N47" s="69"/>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row>
    <row r="48" spans="2:100" x14ac:dyDescent="0.25">
      <c r="B48" s="183" t="s">
        <v>28</v>
      </c>
      <c r="C48" s="183" t="s">
        <v>210</v>
      </c>
      <c r="D48" s="182" t="s">
        <v>88</v>
      </c>
      <c r="E48" s="69"/>
      <c r="F48" s="69"/>
      <c r="G48" s="69"/>
      <c r="H48" s="69"/>
      <c r="I48" s="69"/>
      <c r="J48" s="69"/>
      <c r="K48" s="69"/>
      <c r="L48" s="69"/>
      <c r="M48" s="69"/>
      <c r="N48" s="69"/>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row>
    <row r="49" spans="2:100" x14ac:dyDescent="0.25">
      <c r="B49" s="183" t="s">
        <v>28</v>
      </c>
      <c r="C49" s="183" t="s">
        <v>210</v>
      </c>
      <c r="D49" s="182" t="s">
        <v>208</v>
      </c>
      <c r="E49" s="69"/>
      <c r="F49" s="69"/>
      <c r="G49" s="69"/>
      <c r="H49" s="69"/>
      <c r="I49" s="69"/>
      <c r="J49" s="69"/>
      <c r="K49" s="69"/>
      <c r="L49" s="69"/>
      <c r="M49" s="69"/>
      <c r="N49" s="69"/>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row>
    <row r="50" spans="2:100" x14ac:dyDescent="0.25">
      <c r="B50" s="183" t="s">
        <v>28</v>
      </c>
      <c r="C50" s="183" t="s">
        <v>210</v>
      </c>
      <c r="D50" s="182" t="s">
        <v>209</v>
      </c>
      <c r="E50" s="69"/>
      <c r="F50" s="69"/>
      <c r="G50" s="69"/>
      <c r="H50" s="69"/>
      <c r="I50" s="69"/>
      <c r="J50" s="69"/>
      <c r="K50" s="69"/>
      <c r="L50" s="69"/>
      <c r="M50" s="69"/>
      <c r="N50" s="69"/>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row>
    <row r="51" spans="2:100" x14ac:dyDescent="0.25">
      <c r="B51" s="119" t="s">
        <v>28</v>
      </c>
      <c r="C51" s="118" t="s">
        <v>130</v>
      </c>
      <c r="D51" s="120" t="s">
        <v>90</v>
      </c>
      <c r="E51" s="120"/>
      <c r="F51" s="120"/>
      <c r="G51" s="120"/>
      <c r="H51" s="120"/>
      <c r="I51" s="120"/>
      <c r="J51" s="120"/>
      <c r="K51" s="120"/>
      <c r="L51" s="120"/>
      <c r="M51" s="120"/>
      <c r="N51" s="120"/>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row>
    <row r="52" spans="2:100" x14ac:dyDescent="0.25">
      <c r="B52" s="183" t="s">
        <v>28</v>
      </c>
      <c r="C52" s="183" t="s">
        <v>87</v>
      </c>
      <c r="D52" s="182" t="s">
        <v>85</v>
      </c>
      <c r="E52" s="69"/>
      <c r="F52" s="69"/>
      <c r="G52" s="69"/>
      <c r="H52" s="69"/>
      <c r="I52" s="69"/>
      <c r="J52" s="69"/>
      <c r="K52" s="69"/>
      <c r="L52" s="69"/>
      <c r="M52" s="69"/>
      <c r="N52" s="69"/>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row>
    <row r="53" spans="2:100" x14ac:dyDescent="0.25">
      <c r="B53" s="183" t="s">
        <v>28</v>
      </c>
      <c r="C53" s="183" t="s">
        <v>87</v>
      </c>
      <c r="D53" s="182" t="s">
        <v>88</v>
      </c>
      <c r="E53" s="69"/>
      <c r="F53" s="69"/>
      <c r="G53" s="69"/>
      <c r="H53" s="69"/>
      <c r="I53" s="69"/>
      <c r="J53" s="69"/>
      <c r="K53" s="69"/>
      <c r="L53" s="69"/>
      <c r="M53" s="69"/>
      <c r="N53" s="69"/>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row>
    <row r="54" spans="2:100" x14ac:dyDescent="0.25">
      <c r="B54" s="183" t="s">
        <v>28</v>
      </c>
      <c r="C54" s="183" t="s">
        <v>87</v>
      </c>
      <c r="D54" s="182" t="s">
        <v>208</v>
      </c>
      <c r="E54" s="69"/>
      <c r="F54" s="69"/>
      <c r="G54" s="69"/>
      <c r="H54" s="69"/>
      <c r="I54" s="69"/>
      <c r="J54" s="69"/>
      <c r="K54" s="69"/>
      <c r="L54" s="69"/>
      <c r="M54" s="69"/>
      <c r="N54" s="69"/>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row>
    <row r="55" spans="2:100" x14ac:dyDescent="0.25">
      <c r="B55" s="183" t="s">
        <v>28</v>
      </c>
      <c r="C55" s="183" t="s">
        <v>87</v>
      </c>
      <c r="D55" s="182" t="s">
        <v>209</v>
      </c>
      <c r="E55" s="69"/>
      <c r="F55" s="69"/>
      <c r="G55" s="69"/>
      <c r="H55" s="69"/>
      <c r="I55" s="69"/>
      <c r="J55" s="69"/>
      <c r="K55" s="69"/>
      <c r="L55" s="69"/>
      <c r="M55" s="69"/>
      <c r="N55" s="69"/>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row>
    <row r="56" spans="2:100" x14ac:dyDescent="0.25">
      <c r="B56" s="119" t="s">
        <v>28</v>
      </c>
      <c r="C56" s="118" t="s">
        <v>91</v>
      </c>
      <c r="D56" s="120" t="s">
        <v>90</v>
      </c>
      <c r="E56" s="120"/>
      <c r="F56" s="120"/>
      <c r="G56" s="120"/>
      <c r="H56" s="120"/>
      <c r="I56" s="120"/>
      <c r="J56" s="120"/>
      <c r="K56" s="120"/>
      <c r="L56" s="120"/>
      <c r="M56" s="120"/>
      <c r="N56" s="120"/>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row>
    <row r="57" spans="2:100" x14ac:dyDescent="0.25">
      <c r="B57" s="183" t="s">
        <v>28</v>
      </c>
      <c r="C57" s="183" t="s">
        <v>211</v>
      </c>
      <c r="D57" s="182" t="s">
        <v>85</v>
      </c>
      <c r="E57" s="69"/>
      <c r="F57" s="69"/>
      <c r="G57" s="69"/>
      <c r="H57" s="69"/>
      <c r="I57" s="69"/>
      <c r="J57" s="69"/>
      <c r="K57" s="69"/>
      <c r="L57" s="69"/>
      <c r="M57" s="69"/>
      <c r="N57" s="69"/>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row>
    <row r="58" spans="2:100" x14ac:dyDescent="0.25">
      <c r="B58" s="183" t="s">
        <v>28</v>
      </c>
      <c r="C58" s="183" t="s">
        <v>211</v>
      </c>
      <c r="D58" s="182" t="s">
        <v>88</v>
      </c>
      <c r="E58" s="69"/>
      <c r="F58" s="69"/>
      <c r="G58" s="69"/>
      <c r="H58" s="69"/>
      <c r="I58" s="69"/>
      <c r="J58" s="69"/>
      <c r="K58" s="69"/>
      <c r="L58" s="69"/>
      <c r="M58" s="69"/>
      <c r="N58" s="69"/>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row>
    <row r="59" spans="2:100" x14ac:dyDescent="0.25">
      <c r="B59" s="183" t="s">
        <v>28</v>
      </c>
      <c r="C59" s="183" t="s">
        <v>211</v>
      </c>
      <c r="D59" s="182" t="s">
        <v>208</v>
      </c>
      <c r="E59" s="69"/>
      <c r="F59" s="69"/>
      <c r="G59" s="69"/>
      <c r="H59" s="69"/>
      <c r="I59" s="69"/>
      <c r="J59" s="69"/>
      <c r="K59" s="69"/>
      <c r="L59" s="69"/>
      <c r="M59" s="69"/>
      <c r="N59" s="69"/>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row>
    <row r="60" spans="2:100" x14ac:dyDescent="0.25">
      <c r="B60" s="183" t="s">
        <v>28</v>
      </c>
      <c r="C60" s="183" t="s">
        <v>211</v>
      </c>
      <c r="D60" s="182" t="s">
        <v>209</v>
      </c>
      <c r="E60" s="69"/>
      <c r="F60" s="69"/>
      <c r="G60" s="69"/>
      <c r="H60" s="69"/>
      <c r="I60" s="69"/>
      <c r="J60" s="69"/>
      <c r="K60" s="69"/>
      <c r="L60" s="69"/>
      <c r="M60" s="69"/>
      <c r="N60" s="69"/>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row>
    <row r="61" spans="2:100" x14ac:dyDescent="0.25">
      <c r="B61" s="119" t="s">
        <v>28</v>
      </c>
      <c r="C61" s="118" t="s">
        <v>131</v>
      </c>
      <c r="D61" s="120" t="s">
        <v>90</v>
      </c>
      <c r="E61" s="120"/>
      <c r="F61" s="120"/>
      <c r="G61" s="120"/>
      <c r="H61" s="120"/>
      <c r="I61" s="120"/>
      <c r="J61" s="120"/>
      <c r="K61" s="120"/>
      <c r="L61" s="120"/>
      <c r="M61" s="120"/>
      <c r="N61" s="120"/>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row>
    <row r="62" spans="2:100" x14ac:dyDescent="0.25">
      <c r="B62" s="15" t="s">
        <v>28</v>
      </c>
      <c r="C62" s="14" t="s">
        <v>84</v>
      </c>
      <c r="D62" s="16" t="s">
        <v>85</v>
      </c>
      <c r="E62" s="14"/>
      <c r="F62" s="14"/>
      <c r="G62" s="14"/>
      <c r="H62" s="14"/>
      <c r="I62" s="14"/>
      <c r="J62" s="14"/>
      <c r="K62" s="14"/>
      <c r="L62" s="14"/>
      <c r="M62" s="14"/>
      <c r="N62" s="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row>
    <row r="63" spans="2:100" x14ac:dyDescent="0.25">
      <c r="B63" s="15" t="s">
        <v>28</v>
      </c>
      <c r="C63" s="14" t="s">
        <v>84</v>
      </c>
      <c r="D63" s="16" t="s">
        <v>88</v>
      </c>
      <c r="E63" s="14"/>
      <c r="F63" s="14"/>
      <c r="G63" s="14"/>
      <c r="H63" s="14"/>
      <c r="I63" s="14"/>
      <c r="J63" s="14"/>
      <c r="K63" s="14"/>
      <c r="L63" s="14"/>
      <c r="M63" s="14"/>
      <c r="N63" s="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row>
    <row r="64" spans="2:100" x14ac:dyDescent="0.25">
      <c r="B64" s="15" t="s">
        <v>28</v>
      </c>
      <c r="C64" s="14" t="s">
        <v>84</v>
      </c>
      <c r="D64" s="16" t="s">
        <v>208</v>
      </c>
      <c r="E64" s="14"/>
      <c r="F64" s="14"/>
      <c r="G64" s="14"/>
      <c r="H64" s="14"/>
      <c r="I64" s="14"/>
      <c r="J64" s="14"/>
      <c r="K64" s="14"/>
      <c r="L64" s="14"/>
      <c r="M64" s="14"/>
      <c r="N64" s="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4"/>
      <c r="CG64" s="114"/>
      <c r="CH64" s="114"/>
      <c r="CI64" s="114"/>
      <c r="CJ64" s="114"/>
      <c r="CK64" s="114"/>
      <c r="CL64" s="114"/>
      <c r="CM64" s="114"/>
      <c r="CN64" s="114"/>
      <c r="CO64" s="114"/>
      <c r="CP64" s="114"/>
      <c r="CQ64" s="114"/>
      <c r="CR64" s="114"/>
      <c r="CS64" s="114"/>
      <c r="CT64" s="114"/>
      <c r="CU64" s="114"/>
      <c r="CV64" s="114"/>
    </row>
    <row r="65" spans="2:100" x14ac:dyDescent="0.25">
      <c r="B65" s="15" t="s">
        <v>28</v>
      </c>
      <c r="C65" s="14" t="s">
        <v>84</v>
      </c>
      <c r="D65" s="16" t="s">
        <v>209</v>
      </c>
      <c r="E65" s="14"/>
      <c r="F65" s="14"/>
      <c r="G65" s="14"/>
      <c r="H65" s="14"/>
      <c r="I65" s="14"/>
      <c r="J65" s="14"/>
      <c r="K65" s="14"/>
      <c r="L65" s="14"/>
      <c r="M65" s="14"/>
      <c r="N65" s="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row>
    <row r="66" spans="2:100" x14ac:dyDescent="0.25">
      <c r="B66" s="17" t="s">
        <v>38</v>
      </c>
      <c r="C66" s="90" t="s">
        <v>84</v>
      </c>
      <c r="D66" s="92" t="s">
        <v>90</v>
      </c>
      <c r="E66" s="109"/>
      <c r="F66" s="109"/>
      <c r="G66" s="109"/>
      <c r="H66" s="109"/>
      <c r="I66" s="109"/>
      <c r="J66" s="109"/>
      <c r="K66" s="109"/>
      <c r="L66" s="109"/>
      <c r="M66" s="109"/>
      <c r="N66" s="109"/>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row>
    <row r="67" spans="2:100" x14ac:dyDescent="0.25">
      <c r="B67" s="67" t="s">
        <v>29</v>
      </c>
      <c r="C67" s="185" t="s">
        <v>25</v>
      </c>
      <c r="D67" s="187" t="s">
        <v>85</v>
      </c>
      <c r="E67" s="188"/>
      <c r="F67" s="181"/>
      <c r="G67" s="181"/>
      <c r="H67" s="181"/>
      <c r="I67" s="181"/>
      <c r="J67" s="181"/>
      <c r="K67" s="181"/>
      <c r="L67" s="181"/>
      <c r="M67" s="181"/>
      <c r="N67" s="181"/>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row>
    <row r="68" spans="2:100" x14ac:dyDescent="0.25">
      <c r="B68" s="67" t="s">
        <v>29</v>
      </c>
      <c r="C68" s="185" t="s">
        <v>25</v>
      </c>
      <c r="D68" s="187" t="s">
        <v>88</v>
      </c>
      <c r="E68" s="188"/>
      <c r="F68" s="181"/>
      <c r="G68" s="181"/>
      <c r="H68" s="181"/>
      <c r="I68" s="181"/>
      <c r="J68" s="181"/>
      <c r="K68" s="181"/>
      <c r="L68" s="181"/>
      <c r="M68" s="181"/>
      <c r="N68" s="181"/>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row>
    <row r="69" spans="2:100" x14ac:dyDescent="0.25">
      <c r="B69" s="67" t="s">
        <v>29</v>
      </c>
      <c r="C69" s="185" t="s">
        <v>25</v>
      </c>
      <c r="D69" s="187" t="s">
        <v>208</v>
      </c>
      <c r="E69" s="188"/>
      <c r="F69" s="181"/>
      <c r="G69" s="181"/>
      <c r="H69" s="181"/>
      <c r="I69" s="181"/>
      <c r="J69" s="181"/>
      <c r="K69" s="181"/>
      <c r="L69" s="181"/>
      <c r="M69" s="181"/>
      <c r="N69" s="181"/>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row>
    <row r="70" spans="2:100" x14ac:dyDescent="0.25">
      <c r="B70" s="67" t="s">
        <v>29</v>
      </c>
      <c r="C70" s="185" t="s">
        <v>25</v>
      </c>
      <c r="D70" s="187" t="s">
        <v>209</v>
      </c>
      <c r="E70" s="188"/>
      <c r="F70" s="181"/>
      <c r="G70" s="181"/>
      <c r="H70" s="181"/>
      <c r="I70" s="181"/>
      <c r="J70" s="181"/>
      <c r="K70" s="181"/>
      <c r="L70" s="181"/>
      <c r="M70" s="181"/>
      <c r="N70" s="181"/>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row>
    <row r="71" spans="2:100" x14ac:dyDescent="0.25">
      <c r="B71" s="15" t="s">
        <v>29</v>
      </c>
      <c r="C71" s="198" t="s">
        <v>89</v>
      </c>
      <c r="D71" s="117" t="s">
        <v>90</v>
      </c>
      <c r="E71" s="117"/>
      <c r="F71" s="120"/>
      <c r="G71" s="120"/>
      <c r="H71" s="120"/>
      <c r="I71" s="120"/>
      <c r="J71" s="120"/>
      <c r="K71" s="120"/>
      <c r="L71" s="120"/>
      <c r="M71" s="120"/>
      <c r="N71" s="120"/>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c r="CT71" s="121"/>
      <c r="CU71" s="121"/>
      <c r="CV71" s="121"/>
    </row>
    <row r="72" spans="2:100" x14ac:dyDescent="0.25">
      <c r="B72" s="67" t="s">
        <v>29</v>
      </c>
      <c r="C72" s="185" t="s">
        <v>210</v>
      </c>
      <c r="D72" s="187" t="s">
        <v>85</v>
      </c>
      <c r="E72" s="188"/>
      <c r="F72" s="181"/>
      <c r="G72" s="181"/>
      <c r="H72" s="181"/>
      <c r="I72" s="181"/>
      <c r="J72" s="181"/>
      <c r="K72" s="181"/>
      <c r="L72" s="181"/>
      <c r="M72" s="181"/>
      <c r="N72" s="181"/>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row>
    <row r="73" spans="2:100" x14ac:dyDescent="0.25">
      <c r="B73" s="67" t="s">
        <v>29</v>
      </c>
      <c r="C73" s="185" t="s">
        <v>210</v>
      </c>
      <c r="D73" s="187" t="s">
        <v>88</v>
      </c>
      <c r="E73" s="188"/>
      <c r="F73" s="181"/>
      <c r="G73" s="181"/>
      <c r="H73" s="181"/>
      <c r="I73" s="181"/>
      <c r="J73" s="181"/>
      <c r="K73" s="181"/>
      <c r="L73" s="181"/>
      <c r="M73" s="181"/>
      <c r="N73" s="181"/>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row>
    <row r="74" spans="2:100" x14ac:dyDescent="0.25">
      <c r="B74" s="67" t="s">
        <v>29</v>
      </c>
      <c r="C74" s="185" t="s">
        <v>210</v>
      </c>
      <c r="D74" s="187" t="s">
        <v>208</v>
      </c>
      <c r="E74" s="188"/>
      <c r="F74" s="181"/>
      <c r="G74" s="181"/>
      <c r="H74" s="181"/>
      <c r="I74" s="181"/>
      <c r="J74" s="181"/>
      <c r="K74" s="181"/>
      <c r="L74" s="181"/>
      <c r="M74" s="181"/>
      <c r="N74" s="181"/>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row>
    <row r="75" spans="2:100" x14ac:dyDescent="0.25">
      <c r="B75" s="67" t="s">
        <v>29</v>
      </c>
      <c r="C75" s="185" t="s">
        <v>210</v>
      </c>
      <c r="D75" s="187" t="s">
        <v>209</v>
      </c>
      <c r="E75" s="188"/>
      <c r="F75" s="181"/>
      <c r="G75" s="181"/>
      <c r="H75" s="181"/>
      <c r="I75" s="181"/>
      <c r="J75" s="181"/>
      <c r="K75" s="181"/>
      <c r="L75" s="181"/>
      <c r="M75" s="181"/>
      <c r="N75" s="181"/>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row>
    <row r="76" spans="2:100" x14ac:dyDescent="0.25">
      <c r="B76" s="15" t="s">
        <v>29</v>
      </c>
      <c r="C76" s="198" t="s">
        <v>130</v>
      </c>
      <c r="D76" s="117" t="s">
        <v>90</v>
      </c>
      <c r="E76" s="117"/>
      <c r="F76" s="120"/>
      <c r="G76" s="120"/>
      <c r="H76" s="120"/>
      <c r="I76" s="120"/>
      <c r="J76" s="120"/>
      <c r="K76" s="120"/>
      <c r="L76" s="120"/>
      <c r="M76" s="120"/>
      <c r="N76" s="120"/>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row>
    <row r="77" spans="2:100" x14ac:dyDescent="0.25">
      <c r="B77" s="67" t="s">
        <v>29</v>
      </c>
      <c r="C77" s="185" t="s">
        <v>87</v>
      </c>
      <c r="D77" s="187" t="s">
        <v>85</v>
      </c>
      <c r="E77" s="188"/>
      <c r="F77" s="181"/>
      <c r="G77" s="181"/>
      <c r="H77" s="181"/>
      <c r="I77" s="181"/>
      <c r="J77" s="181"/>
      <c r="K77" s="181"/>
      <c r="L77" s="181"/>
      <c r="M77" s="181"/>
      <c r="N77" s="181"/>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row>
    <row r="78" spans="2:100" x14ac:dyDescent="0.25">
      <c r="B78" s="67" t="s">
        <v>29</v>
      </c>
      <c r="C78" s="185" t="s">
        <v>87</v>
      </c>
      <c r="D78" s="187" t="s">
        <v>88</v>
      </c>
      <c r="E78" s="188"/>
      <c r="F78" s="181"/>
      <c r="G78" s="181"/>
      <c r="H78" s="181"/>
      <c r="I78" s="181"/>
      <c r="J78" s="181"/>
      <c r="K78" s="181"/>
      <c r="L78" s="181"/>
      <c r="M78" s="181"/>
      <c r="N78" s="181"/>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4"/>
      <c r="BQ78" s="184"/>
      <c r="BR78" s="184"/>
      <c r="BS78" s="184"/>
      <c r="BT78" s="184"/>
      <c r="BU78" s="184"/>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4"/>
    </row>
    <row r="79" spans="2:100" x14ac:dyDescent="0.25">
      <c r="B79" s="67" t="s">
        <v>29</v>
      </c>
      <c r="C79" s="185" t="s">
        <v>87</v>
      </c>
      <c r="D79" s="187" t="s">
        <v>208</v>
      </c>
      <c r="E79" s="188"/>
      <c r="F79" s="181"/>
      <c r="G79" s="181"/>
      <c r="H79" s="181"/>
      <c r="I79" s="181"/>
      <c r="J79" s="181"/>
      <c r="K79" s="181"/>
      <c r="L79" s="181"/>
      <c r="M79" s="181"/>
      <c r="N79" s="181"/>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4"/>
      <c r="BO79" s="184"/>
      <c r="BP79" s="184"/>
      <c r="BQ79" s="184"/>
      <c r="BR79" s="184"/>
      <c r="BS79" s="184"/>
      <c r="BT79" s="184"/>
      <c r="BU79" s="184"/>
      <c r="BV79" s="184"/>
      <c r="BW79" s="184"/>
      <c r="BX79" s="184"/>
      <c r="BY79" s="184"/>
      <c r="BZ79" s="184"/>
      <c r="CA79" s="184"/>
      <c r="CB79" s="184"/>
      <c r="CC79" s="184"/>
      <c r="CD79" s="184"/>
      <c r="CE79" s="184"/>
      <c r="CF79" s="184"/>
      <c r="CG79" s="184"/>
      <c r="CH79" s="184"/>
      <c r="CI79" s="184"/>
      <c r="CJ79" s="184"/>
      <c r="CK79" s="184"/>
      <c r="CL79" s="184"/>
      <c r="CM79" s="184"/>
      <c r="CN79" s="184"/>
      <c r="CO79" s="184"/>
      <c r="CP79" s="184"/>
      <c r="CQ79" s="184"/>
      <c r="CR79" s="184"/>
      <c r="CS79" s="184"/>
      <c r="CT79" s="184"/>
      <c r="CU79" s="184"/>
      <c r="CV79" s="184"/>
    </row>
    <row r="80" spans="2:100" x14ac:dyDescent="0.25">
      <c r="B80" s="67" t="s">
        <v>29</v>
      </c>
      <c r="C80" s="185" t="s">
        <v>87</v>
      </c>
      <c r="D80" s="187" t="s">
        <v>209</v>
      </c>
      <c r="E80" s="188"/>
      <c r="F80" s="181"/>
      <c r="G80" s="181"/>
      <c r="H80" s="181"/>
      <c r="I80" s="181"/>
      <c r="J80" s="181"/>
      <c r="K80" s="181"/>
      <c r="L80" s="181"/>
      <c r="M80" s="181"/>
      <c r="N80" s="181"/>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4"/>
      <c r="BM80" s="184"/>
      <c r="BN80" s="184"/>
      <c r="BO80" s="184"/>
      <c r="BP80" s="184"/>
      <c r="BQ80" s="184"/>
      <c r="BR80" s="184"/>
      <c r="BS80" s="184"/>
      <c r="BT80" s="184"/>
      <c r="BU80" s="184"/>
      <c r="BV80" s="184"/>
      <c r="BW80" s="184"/>
      <c r="BX80" s="184"/>
      <c r="BY80" s="184"/>
      <c r="BZ80" s="184"/>
      <c r="CA80" s="184"/>
      <c r="CB80" s="184"/>
      <c r="CC80" s="184"/>
      <c r="CD80" s="184"/>
      <c r="CE80" s="184"/>
      <c r="CF80" s="184"/>
      <c r="CG80" s="184"/>
      <c r="CH80" s="184"/>
      <c r="CI80" s="184"/>
      <c r="CJ80" s="184"/>
      <c r="CK80" s="184"/>
      <c r="CL80" s="184"/>
      <c r="CM80" s="184"/>
      <c r="CN80" s="184"/>
      <c r="CO80" s="184"/>
      <c r="CP80" s="184"/>
      <c r="CQ80" s="184"/>
      <c r="CR80" s="184"/>
      <c r="CS80" s="184"/>
      <c r="CT80" s="184"/>
      <c r="CU80" s="184"/>
      <c r="CV80" s="184"/>
    </row>
    <row r="81" spans="2:100" x14ac:dyDescent="0.25">
      <c r="B81" s="15" t="s">
        <v>29</v>
      </c>
      <c r="C81" s="198" t="s">
        <v>91</v>
      </c>
      <c r="D81" s="117" t="s">
        <v>90</v>
      </c>
      <c r="E81" s="117"/>
      <c r="F81" s="120"/>
      <c r="G81" s="120"/>
      <c r="H81" s="120"/>
      <c r="I81" s="120"/>
      <c r="J81" s="120"/>
      <c r="K81" s="120"/>
      <c r="L81" s="120"/>
      <c r="M81" s="120"/>
      <c r="N81" s="120"/>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row>
    <row r="82" spans="2:100" x14ac:dyDescent="0.25">
      <c r="B82" s="67" t="s">
        <v>29</v>
      </c>
      <c r="C82" s="185" t="s">
        <v>211</v>
      </c>
      <c r="D82" s="187" t="s">
        <v>85</v>
      </c>
      <c r="E82" s="188"/>
      <c r="F82" s="181"/>
      <c r="G82" s="181"/>
      <c r="H82" s="181"/>
      <c r="I82" s="181"/>
      <c r="J82" s="181"/>
      <c r="K82" s="181"/>
      <c r="L82" s="181"/>
      <c r="M82" s="181"/>
      <c r="N82" s="181"/>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184"/>
      <c r="AN82" s="184"/>
      <c r="AO82" s="184"/>
      <c r="AP82" s="184"/>
      <c r="AQ82" s="184"/>
      <c r="AR82" s="184"/>
      <c r="AS82" s="184"/>
      <c r="AT82" s="184"/>
      <c r="AU82" s="184"/>
      <c r="AV82" s="184"/>
      <c r="AW82" s="184"/>
      <c r="AX82" s="184"/>
      <c r="AY82" s="184"/>
      <c r="AZ82" s="184"/>
      <c r="BA82" s="184"/>
      <c r="BB82" s="184"/>
      <c r="BC82" s="184"/>
      <c r="BD82" s="184"/>
      <c r="BE82" s="184"/>
      <c r="BF82" s="184"/>
      <c r="BG82" s="184"/>
      <c r="BH82" s="184"/>
      <c r="BI82" s="184"/>
      <c r="BJ82" s="184"/>
      <c r="BK82" s="184"/>
      <c r="BL82" s="184"/>
      <c r="BM82" s="184"/>
      <c r="BN82" s="184"/>
      <c r="BO82" s="184"/>
      <c r="BP82" s="184"/>
      <c r="BQ82" s="184"/>
      <c r="BR82" s="184"/>
      <c r="BS82" s="184"/>
      <c r="BT82" s="184"/>
      <c r="BU82" s="184"/>
      <c r="BV82" s="184"/>
      <c r="BW82" s="184"/>
      <c r="BX82" s="184"/>
      <c r="BY82" s="184"/>
      <c r="BZ82" s="184"/>
      <c r="CA82" s="184"/>
      <c r="CB82" s="184"/>
      <c r="CC82" s="184"/>
      <c r="CD82" s="184"/>
      <c r="CE82" s="184"/>
      <c r="CF82" s="184"/>
      <c r="CG82" s="184"/>
      <c r="CH82" s="184"/>
      <c r="CI82" s="184"/>
      <c r="CJ82" s="184"/>
      <c r="CK82" s="184"/>
      <c r="CL82" s="184"/>
      <c r="CM82" s="184"/>
      <c r="CN82" s="184"/>
      <c r="CO82" s="184"/>
      <c r="CP82" s="184"/>
      <c r="CQ82" s="184"/>
      <c r="CR82" s="184"/>
      <c r="CS82" s="184"/>
      <c r="CT82" s="184"/>
      <c r="CU82" s="184"/>
      <c r="CV82" s="184"/>
    </row>
    <row r="83" spans="2:100" x14ac:dyDescent="0.25">
      <c r="B83" s="67" t="s">
        <v>29</v>
      </c>
      <c r="C83" s="185" t="s">
        <v>211</v>
      </c>
      <c r="D83" s="187" t="s">
        <v>88</v>
      </c>
      <c r="E83" s="188"/>
      <c r="F83" s="181"/>
      <c r="G83" s="181"/>
      <c r="H83" s="181"/>
      <c r="I83" s="181"/>
      <c r="J83" s="181"/>
      <c r="K83" s="181"/>
      <c r="L83" s="181"/>
      <c r="M83" s="181"/>
      <c r="N83" s="181"/>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4"/>
      <c r="BA83" s="184"/>
      <c r="BB83" s="184"/>
      <c r="BC83" s="184"/>
      <c r="BD83" s="184"/>
      <c r="BE83" s="184"/>
      <c r="BF83" s="184"/>
      <c r="BG83" s="184"/>
      <c r="BH83" s="184"/>
      <c r="BI83" s="184"/>
      <c r="BJ83" s="184"/>
      <c r="BK83" s="184"/>
      <c r="BL83" s="184"/>
      <c r="BM83" s="184"/>
      <c r="BN83" s="184"/>
      <c r="BO83" s="184"/>
      <c r="BP83" s="184"/>
      <c r="BQ83" s="184"/>
      <c r="BR83" s="184"/>
      <c r="BS83" s="184"/>
      <c r="BT83" s="184"/>
      <c r="BU83" s="184"/>
      <c r="BV83" s="184"/>
      <c r="BW83" s="184"/>
      <c r="BX83" s="184"/>
      <c r="BY83" s="184"/>
      <c r="BZ83" s="184"/>
      <c r="CA83" s="184"/>
      <c r="CB83" s="184"/>
      <c r="CC83" s="184"/>
      <c r="CD83" s="184"/>
      <c r="CE83" s="184"/>
      <c r="CF83" s="184"/>
      <c r="CG83" s="184"/>
      <c r="CH83" s="184"/>
      <c r="CI83" s="184"/>
      <c r="CJ83" s="184"/>
      <c r="CK83" s="184"/>
      <c r="CL83" s="184"/>
      <c r="CM83" s="184"/>
      <c r="CN83" s="184"/>
      <c r="CO83" s="184"/>
      <c r="CP83" s="184"/>
      <c r="CQ83" s="184"/>
      <c r="CR83" s="184"/>
      <c r="CS83" s="184"/>
      <c r="CT83" s="184"/>
      <c r="CU83" s="184"/>
      <c r="CV83" s="184"/>
    </row>
    <row r="84" spans="2:100" x14ac:dyDescent="0.25">
      <c r="B84" s="67" t="s">
        <v>29</v>
      </c>
      <c r="C84" s="185" t="s">
        <v>211</v>
      </c>
      <c r="D84" s="187" t="s">
        <v>208</v>
      </c>
      <c r="E84" s="188"/>
      <c r="F84" s="181"/>
      <c r="G84" s="181"/>
      <c r="H84" s="181"/>
      <c r="I84" s="181"/>
      <c r="J84" s="181"/>
      <c r="K84" s="181"/>
      <c r="L84" s="181"/>
      <c r="M84" s="181"/>
      <c r="N84" s="181"/>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4"/>
      <c r="BR84" s="184"/>
      <c r="BS84" s="184"/>
      <c r="BT84" s="184"/>
      <c r="BU84" s="184"/>
      <c r="BV84" s="184"/>
      <c r="BW84" s="184"/>
      <c r="BX84" s="184"/>
      <c r="BY84" s="184"/>
      <c r="BZ84" s="184"/>
      <c r="CA84" s="184"/>
      <c r="CB84" s="184"/>
      <c r="CC84" s="184"/>
      <c r="CD84" s="184"/>
      <c r="CE84" s="184"/>
      <c r="CF84" s="184"/>
      <c r="CG84" s="184"/>
      <c r="CH84" s="184"/>
      <c r="CI84" s="184"/>
      <c r="CJ84" s="184"/>
      <c r="CK84" s="184"/>
      <c r="CL84" s="184"/>
      <c r="CM84" s="184"/>
      <c r="CN84" s="184"/>
      <c r="CO84" s="184"/>
      <c r="CP84" s="184"/>
      <c r="CQ84" s="184"/>
      <c r="CR84" s="184"/>
      <c r="CS84" s="184"/>
      <c r="CT84" s="184"/>
      <c r="CU84" s="184"/>
      <c r="CV84" s="184"/>
    </row>
    <row r="85" spans="2:100" x14ac:dyDescent="0.25">
      <c r="B85" s="67" t="s">
        <v>29</v>
      </c>
      <c r="C85" s="185" t="s">
        <v>211</v>
      </c>
      <c r="D85" s="187" t="s">
        <v>209</v>
      </c>
      <c r="E85" s="188"/>
      <c r="F85" s="181"/>
      <c r="G85" s="181"/>
      <c r="H85" s="181"/>
      <c r="I85" s="181"/>
      <c r="J85" s="181"/>
      <c r="K85" s="181"/>
      <c r="L85" s="181"/>
      <c r="M85" s="181"/>
      <c r="N85" s="181"/>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4"/>
      <c r="BR85" s="184"/>
      <c r="BS85" s="184"/>
      <c r="BT85" s="184"/>
      <c r="BU85" s="184"/>
      <c r="BV85" s="184"/>
      <c r="BW85" s="184"/>
      <c r="BX85" s="184"/>
      <c r="BY85" s="184"/>
      <c r="BZ85" s="184"/>
      <c r="CA85" s="184"/>
      <c r="CB85" s="184"/>
      <c r="CC85" s="184"/>
      <c r="CD85" s="184"/>
      <c r="CE85" s="184"/>
      <c r="CF85" s="184"/>
      <c r="CG85" s="184"/>
      <c r="CH85" s="184"/>
      <c r="CI85" s="184"/>
      <c r="CJ85" s="184"/>
      <c r="CK85" s="184"/>
      <c r="CL85" s="184"/>
      <c r="CM85" s="184"/>
      <c r="CN85" s="184"/>
      <c r="CO85" s="184"/>
      <c r="CP85" s="184"/>
      <c r="CQ85" s="184"/>
      <c r="CR85" s="184"/>
      <c r="CS85" s="184"/>
      <c r="CT85" s="184"/>
      <c r="CU85" s="184"/>
      <c r="CV85" s="184"/>
    </row>
    <row r="86" spans="2:100" x14ac:dyDescent="0.25">
      <c r="B86" s="15" t="s">
        <v>29</v>
      </c>
      <c r="C86" s="198" t="s">
        <v>131</v>
      </c>
      <c r="D86" s="117" t="s">
        <v>90</v>
      </c>
      <c r="E86" s="117"/>
      <c r="F86" s="120"/>
      <c r="G86" s="120"/>
      <c r="H86" s="120"/>
      <c r="I86" s="120"/>
      <c r="J86" s="120"/>
      <c r="K86" s="120"/>
      <c r="L86" s="120"/>
      <c r="M86" s="120"/>
      <c r="N86" s="120"/>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1"/>
      <c r="BP86" s="121"/>
      <c r="BQ86" s="121"/>
      <c r="BR86" s="121"/>
      <c r="BS86" s="121"/>
      <c r="BT86" s="121"/>
      <c r="BU86" s="121"/>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row>
    <row r="87" spans="2:100" x14ac:dyDescent="0.25">
      <c r="B87" s="15" t="s">
        <v>29</v>
      </c>
      <c r="C87" s="199" t="s">
        <v>84</v>
      </c>
      <c r="D87" s="104" t="s">
        <v>85</v>
      </c>
      <c r="E87" s="86"/>
      <c r="F87" s="14"/>
      <c r="G87" s="14"/>
      <c r="H87" s="14"/>
      <c r="I87" s="14"/>
      <c r="J87" s="14"/>
      <c r="K87" s="14"/>
      <c r="L87" s="14"/>
      <c r="M87" s="14"/>
      <c r="N87" s="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14"/>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14"/>
      <c r="CL87" s="114"/>
      <c r="CM87" s="114"/>
      <c r="CN87" s="114"/>
      <c r="CO87" s="114"/>
      <c r="CP87" s="114"/>
      <c r="CQ87" s="114"/>
      <c r="CR87" s="114"/>
      <c r="CS87" s="114"/>
      <c r="CT87" s="114"/>
      <c r="CU87" s="114"/>
      <c r="CV87" s="114"/>
    </row>
    <row r="88" spans="2:100" x14ac:dyDescent="0.25">
      <c r="B88" s="15" t="s">
        <v>29</v>
      </c>
      <c r="C88" s="199" t="s">
        <v>84</v>
      </c>
      <c r="D88" s="104" t="s">
        <v>88</v>
      </c>
      <c r="E88" s="86"/>
      <c r="F88" s="14"/>
      <c r="G88" s="14"/>
      <c r="H88" s="14"/>
      <c r="I88" s="14"/>
      <c r="J88" s="14"/>
      <c r="K88" s="14"/>
      <c r="L88" s="14"/>
      <c r="M88" s="14"/>
      <c r="N88" s="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c r="BV88" s="114"/>
      <c r="BW88" s="114"/>
      <c r="BX88" s="114"/>
      <c r="BY88" s="114"/>
      <c r="BZ88" s="114"/>
      <c r="CA88" s="114"/>
      <c r="CB88" s="114"/>
      <c r="CC88" s="114"/>
      <c r="CD88" s="114"/>
      <c r="CE88" s="114"/>
      <c r="CF88" s="114"/>
      <c r="CG88" s="114"/>
      <c r="CH88" s="114"/>
      <c r="CI88" s="114"/>
      <c r="CJ88" s="114"/>
      <c r="CK88" s="114"/>
      <c r="CL88" s="114"/>
      <c r="CM88" s="114"/>
      <c r="CN88" s="114"/>
      <c r="CO88" s="114"/>
      <c r="CP88" s="114"/>
      <c r="CQ88" s="114"/>
      <c r="CR88" s="114"/>
      <c r="CS88" s="114"/>
      <c r="CT88" s="114"/>
      <c r="CU88" s="114"/>
      <c r="CV88" s="114"/>
    </row>
    <row r="89" spans="2:100" x14ac:dyDescent="0.25">
      <c r="B89" s="15" t="s">
        <v>29</v>
      </c>
      <c r="C89" s="199" t="s">
        <v>84</v>
      </c>
      <c r="D89" s="104" t="s">
        <v>208</v>
      </c>
      <c r="E89" s="86"/>
      <c r="F89" s="14"/>
      <c r="G89" s="14"/>
      <c r="H89" s="14"/>
      <c r="I89" s="14"/>
      <c r="J89" s="14"/>
      <c r="K89" s="14"/>
      <c r="L89" s="14"/>
      <c r="M89" s="14"/>
      <c r="N89" s="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4"/>
      <c r="BU89" s="114"/>
      <c r="BV89" s="114"/>
      <c r="BW89" s="114"/>
      <c r="BX89" s="114"/>
      <c r="BY89" s="114"/>
      <c r="BZ89" s="114"/>
      <c r="CA89" s="114"/>
      <c r="CB89" s="114"/>
      <c r="CC89" s="114"/>
      <c r="CD89" s="114"/>
      <c r="CE89" s="114"/>
      <c r="CF89" s="114"/>
      <c r="CG89" s="114"/>
      <c r="CH89" s="114"/>
      <c r="CI89" s="114"/>
      <c r="CJ89" s="114"/>
      <c r="CK89" s="114"/>
      <c r="CL89" s="114"/>
      <c r="CM89" s="114"/>
      <c r="CN89" s="114"/>
      <c r="CO89" s="114"/>
      <c r="CP89" s="114"/>
      <c r="CQ89" s="114"/>
      <c r="CR89" s="114"/>
      <c r="CS89" s="114"/>
      <c r="CT89" s="114"/>
      <c r="CU89" s="114"/>
      <c r="CV89" s="114"/>
    </row>
    <row r="90" spans="2:100" x14ac:dyDescent="0.25">
      <c r="B90" s="15" t="s">
        <v>29</v>
      </c>
      <c r="C90" s="199" t="s">
        <v>84</v>
      </c>
      <c r="D90" s="104" t="s">
        <v>209</v>
      </c>
      <c r="E90" s="86"/>
      <c r="F90" s="14"/>
      <c r="G90" s="14"/>
      <c r="H90" s="14"/>
      <c r="I90" s="14"/>
      <c r="J90" s="14"/>
      <c r="K90" s="14"/>
      <c r="L90" s="14"/>
      <c r="M90" s="14"/>
      <c r="N90" s="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4"/>
      <c r="BR90" s="114"/>
      <c r="BS90" s="114"/>
      <c r="BT90" s="114"/>
      <c r="BU90" s="114"/>
      <c r="BV90" s="114"/>
      <c r="BW90" s="114"/>
      <c r="BX90" s="114"/>
      <c r="BY90" s="114"/>
      <c r="BZ90" s="114"/>
      <c r="CA90" s="114"/>
      <c r="CB90" s="114"/>
      <c r="CC90" s="114"/>
      <c r="CD90" s="114"/>
      <c r="CE90" s="114"/>
      <c r="CF90" s="114"/>
      <c r="CG90" s="114"/>
      <c r="CH90" s="114"/>
      <c r="CI90" s="114"/>
      <c r="CJ90" s="114"/>
      <c r="CK90" s="114"/>
      <c r="CL90" s="114"/>
      <c r="CM90" s="114"/>
      <c r="CN90" s="114"/>
      <c r="CO90" s="114"/>
      <c r="CP90" s="114"/>
      <c r="CQ90" s="114"/>
      <c r="CR90" s="114"/>
      <c r="CS90" s="114"/>
      <c r="CT90" s="114"/>
      <c r="CU90" s="114"/>
      <c r="CV90" s="114"/>
    </row>
    <row r="91" spans="2:100" x14ac:dyDescent="0.25">
      <c r="B91" s="17" t="s">
        <v>92</v>
      </c>
      <c r="C91" s="194" t="s">
        <v>84</v>
      </c>
      <c r="D91" s="90" t="s">
        <v>90</v>
      </c>
      <c r="E91" s="90"/>
      <c r="F91" s="109"/>
      <c r="G91" s="109"/>
      <c r="H91" s="109"/>
      <c r="I91" s="109"/>
      <c r="J91" s="109"/>
      <c r="K91" s="109"/>
      <c r="L91" s="109"/>
      <c r="M91" s="109"/>
      <c r="N91" s="109"/>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row>
    <row r="92" spans="2:100" x14ac:dyDescent="0.25">
      <c r="B92" s="14" t="s">
        <v>86</v>
      </c>
      <c r="C92" s="85" t="s">
        <v>25</v>
      </c>
      <c r="D92" s="104" t="s">
        <v>85</v>
      </c>
      <c r="E92" s="86"/>
      <c r="F92" s="14"/>
      <c r="G92" s="14"/>
      <c r="H92" s="14"/>
      <c r="I92" s="14"/>
      <c r="J92" s="14"/>
      <c r="K92" s="14"/>
      <c r="L92" s="14"/>
      <c r="M92" s="14"/>
      <c r="N92" s="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c r="BV92" s="114"/>
      <c r="BW92" s="114"/>
      <c r="BX92" s="114"/>
      <c r="BY92" s="114"/>
      <c r="BZ92" s="114"/>
      <c r="CA92" s="114"/>
      <c r="CB92" s="114"/>
      <c r="CC92" s="114"/>
      <c r="CD92" s="114"/>
      <c r="CE92" s="114"/>
      <c r="CF92" s="114"/>
      <c r="CG92" s="114"/>
      <c r="CH92" s="114"/>
      <c r="CI92" s="114"/>
      <c r="CJ92" s="114"/>
      <c r="CK92" s="114"/>
      <c r="CL92" s="114"/>
      <c r="CM92" s="114"/>
      <c r="CN92" s="114"/>
      <c r="CO92" s="114"/>
      <c r="CP92" s="114"/>
      <c r="CQ92" s="114"/>
      <c r="CR92" s="114"/>
      <c r="CS92" s="114"/>
      <c r="CT92" s="114"/>
      <c r="CU92" s="114"/>
      <c r="CV92" s="114"/>
    </row>
    <row r="93" spans="2:100" x14ac:dyDescent="0.25">
      <c r="B93" s="14" t="s">
        <v>86</v>
      </c>
      <c r="C93" s="85" t="s">
        <v>210</v>
      </c>
      <c r="D93" s="104" t="s">
        <v>85</v>
      </c>
      <c r="E93" s="86"/>
      <c r="F93" s="14"/>
      <c r="G93" s="14"/>
      <c r="H93" s="14"/>
      <c r="I93" s="14"/>
      <c r="J93" s="14"/>
      <c r="K93" s="14"/>
      <c r="L93" s="14"/>
      <c r="M93" s="14"/>
      <c r="N93" s="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c r="BV93" s="114"/>
      <c r="BW93" s="114"/>
      <c r="BX93" s="114"/>
      <c r="BY93" s="114"/>
      <c r="BZ93" s="114"/>
      <c r="CA93" s="114"/>
      <c r="CB93" s="114"/>
      <c r="CC93" s="114"/>
      <c r="CD93" s="114"/>
      <c r="CE93" s="114"/>
      <c r="CF93" s="114"/>
      <c r="CG93" s="114"/>
      <c r="CH93" s="114"/>
      <c r="CI93" s="114"/>
      <c r="CJ93" s="114"/>
      <c r="CK93" s="114"/>
      <c r="CL93" s="114"/>
      <c r="CM93" s="114"/>
      <c r="CN93" s="114"/>
      <c r="CO93" s="114"/>
      <c r="CP93" s="114"/>
      <c r="CQ93" s="114"/>
      <c r="CR93" s="114"/>
      <c r="CS93" s="114"/>
      <c r="CT93" s="114"/>
      <c r="CU93" s="114"/>
      <c r="CV93" s="114"/>
    </row>
    <row r="94" spans="2:100" x14ac:dyDescent="0.25">
      <c r="B94" s="14" t="s">
        <v>86</v>
      </c>
      <c r="C94" s="85" t="s">
        <v>87</v>
      </c>
      <c r="D94" s="104" t="s">
        <v>85</v>
      </c>
      <c r="E94" s="86"/>
      <c r="F94" s="14"/>
      <c r="G94" s="14"/>
      <c r="H94" s="14"/>
      <c r="I94" s="14"/>
      <c r="J94" s="14"/>
      <c r="K94" s="14"/>
      <c r="L94" s="14"/>
      <c r="M94" s="14"/>
      <c r="N94" s="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4"/>
      <c r="BO94" s="114"/>
      <c r="BP94" s="114"/>
      <c r="BQ94" s="114"/>
      <c r="BR94" s="114"/>
      <c r="BS94" s="114"/>
      <c r="BT94" s="114"/>
      <c r="BU94" s="114"/>
      <c r="BV94" s="114"/>
      <c r="BW94" s="114"/>
      <c r="BX94" s="114"/>
      <c r="BY94" s="114"/>
      <c r="BZ94" s="114"/>
      <c r="CA94" s="114"/>
      <c r="CB94" s="114"/>
      <c r="CC94" s="114"/>
      <c r="CD94" s="114"/>
      <c r="CE94" s="114"/>
      <c r="CF94" s="114"/>
      <c r="CG94" s="114"/>
      <c r="CH94" s="114"/>
      <c r="CI94" s="114"/>
      <c r="CJ94" s="114"/>
      <c r="CK94" s="114"/>
      <c r="CL94" s="114"/>
      <c r="CM94" s="114"/>
      <c r="CN94" s="114"/>
      <c r="CO94" s="114"/>
      <c r="CP94" s="114"/>
      <c r="CQ94" s="114"/>
      <c r="CR94" s="114"/>
      <c r="CS94" s="114"/>
      <c r="CT94" s="114"/>
      <c r="CU94" s="114"/>
      <c r="CV94" s="114"/>
    </row>
    <row r="95" spans="2:100" x14ac:dyDescent="0.25">
      <c r="B95" s="14" t="s">
        <v>86</v>
      </c>
      <c r="C95" s="85" t="s">
        <v>211</v>
      </c>
      <c r="D95" s="104" t="s">
        <v>85</v>
      </c>
      <c r="E95" s="86"/>
      <c r="F95" s="14"/>
      <c r="G95" s="14"/>
      <c r="H95" s="14"/>
      <c r="I95" s="14"/>
      <c r="J95" s="14"/>
      <c r="K95" s="14"/>
      <c r="L95" s="14"/>
      <c r="M95" s="14"/>
      <c r="N95" s="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4"/>
      <c r="BR95" s="114"/>
      <c r="BS95" s="114"/>
      <c r="BT95" s="114"/>
      <c r="BU95" s="114"/>
      <c r="BV95" s="114"/>
      <c r="BW95" s="114"/>
      <c r="BX95" s="114"/>
      <c r="BY95" s="114"/>
      <c r="BZ95" s="114"/>
      <c r="CA95" s="114"/>
      <c r="CB95" s="114"/>
      <c r="CC95" s="114"/>
      <c r="CD95" s="114"/>
      <c r="CE95" s="114"/>
      <c r="CF95" s="114"/>
      <c r="CG95" s="114"/>
      <c r="CH95" s="114"/>
      <c r="CI95" s="114"/>
      <c r="CJ95" s="114"/>
      <c r="CK95" s="114"/>
      <c r="CL95" s="114"/>
      <c r="CM95" s="114"/>
      <c r="CN95" s="114"/>
      <c r="CO95" s="114"/>
      <c r="CP95" s="114"/>
      <c r="CQ95" s="114"/>
      <c r="CR95" s="114"/>
      <c r="CS95" s="114"/>
      <c r="CT95" s="114"/>
      <c r="CU95" s="114"/>
      <c r="CV95" s="114"/>
    </row>
    <row r="96" spans="2:100" x14ac:dyDescent="0.25">
      <c r="B96" s="14" t="s">
        <v>86</v>
      </c>
      <c r="C96" s="85" t="s">
        <v>25</v>
      </c>
      <c r="D96" s="104" t="s">
        <v>88</v>
      </c>
      <c r="E96" s="86"/>
      <c r="F96" s="14"/>
      <c r="G96" s="14"/>
      <c r="H96" s="14"/>
      <c r="I96" s="14"/>
      <c r="J96" s="14"/>
      <c r="K96" s="14"/>
      <c r="L96" s="14"/>
      <c r="M96" s="14"/>
      <c r="N96" s="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4"/>
      <c r="BR96" s="114"/>
      <c r="BS96" s="114"/>
      <c r="BT96" s="114"/>
      <c r="BU96" s="114"/>
      <c r="BV96" s="114"/>
      <c r="BW96" s="114"/>
      <c r="BX96" s="114"/>
      <c r="BY96" s="114"/>
      <c r="BZ96" s="114"/>
      <c r="CA96" s="114"/>
      <c r="CB96" s="114"/>
      <c r="CC96" s="114"/>
      <c r="CD96" s="114"/>
      <c r="CE96" s="114"/>
      <c r="CF96" s="114"/>
      <c r="CG96" s="114"/>
      <c r="CH96" s="114"/>
      <c r="CI96" s="114"/>
      <c r="CJ96" s="114"/>
      <c r="CK96" s="114"/>
      <c r="CL96" s="114"/>
      <c r="CM96" s="114"/>
      <c r="CN96" s="114"/>
      <c r="CO96" s="114"/>
      <c r="CP96" s="114"/>
      <c r="CQ96" s="114"/>
      <c r="CR96" s="114"/>
      <c r="CS96" s="114"/>
      <c r="CT96" s="114"/>
      <c r="CU96" s="114"/>
      <c r="CV96" s="114"/>
    </row>
    <row r="97" spans="2:100" x14ac:dyDescent="0.25">
      <c r="B97" s="14" t="s">
        <v>86</v>
      </c>
      <c r="C97" s="85" t="s">
        <v>210</v>
      </c>
      <c r="D97" s="104" t="s">
        <v>88</v>
      </c>
      <c r="E97" s="86"/>
      <c r="F97" s="14"/>
      <c r="G97" s="14"/>
      <c r="H97" s="14"/>
      <c r="I97" s="14"/>
      <c r="J97" s="14"/>
      <c r="K97" s="14"/>
      <c r="L97" s="14"/>
      <c r="M97" s="14"/>
      <c r="N97" s="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c r="BS97" s="114"/>
      <c r="BT97" s="114"/>
      <c r="BU97" s="114"/>
      <c r="BV97" s="114"/>
      <c r="BW97" s="114"/>
      <c r="BX97" s="114"/>
      <c r="BY97" s="114"/>
      <c r="BZ97" s="114"/>
      <c r="CA97" s="114"/>
      <c r="CB97" s="114"/>
      <c r="CC97" s="114"/>
      <c r="CD97" s="114"/>
      <c r="CE97" s="114"/>
      <c r="CF97" s="114"/>
      <c r="CG97" s="114"/>
      <c r="CH97" s="114"/>
      <c r="CI97" s="114"/>
      <c r="CJ97" s="114"/>
      <c r="CK97" s="114"/>
      <c r="CL97" s="114"/>
      <c r="CM97" s="114"/>
      <c r="CN97" s="114"/>
      <c r="CO97" s="114"/>
      <c r="CP97" s="114"/>
      <c r="CQ97" s="114"/>
      <c r="CR97" s="114"/>
      <c r="CS97" s="114"/>
      <c r="CT97" s="114"/>
      <c r="CU97" s="114"/>
      <c r="CV97" s="114"/>
    </row>
    <row r="98" spans="2:100" x14ac:dyDescent="0.25">
      <c r="B98" s="14" t="s">
        <v>86</v>
      </c>
      <c r="C98" s="85" t="s">
        <v>87</v>
      </c>
      <c r="D98" s="104" t="s">
        <v>88</v>
      </c>
      <c r="E98" s="86"/>
      <c r="F98" s="14"/>
      <c r="G98" s="14"/>
      <c r="H98" s="14"/>
      <c r="I98" s="14"/>
      <c r="J98" s="14"/>
      <c r="K98" s="14"/>
      <c r="L98" s="14"/>
      <c r="M98" s="14"/>
      <c r="N98" s="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4"/>
      <c r="CJ98" s="114"/>
      <c r="CK98" s="114"/>
      <c r="CL98" s="114"/>
      <c r="CM98" s="114"/>
      <c r="CN98" s="114"/>
      <c r="CO98" s="114"/>
      <c r="CP98" s="114"/>
      <c r="CQ98" s="114"/>
      <c r="CR98" s="114"/>
      <c r="CS98" s="114"/>
      <c r="CT98" s="114"/>
      <c r="CU98" s="114"/>
      <c r="CV98" s="114"/>
    </row>
    <row r="99" spans="2:100" x14ac:dyDescent="0.25">
      <c r="B99" s="14" t="s">
        <v>86</v>
      </c>
      <c r="C99" s="85" t="s">
        <v>211</v>
      </c>
      <c r="D99" s="104" t="s">
        <v>88</v>
      </c>
      <c r="E99" s="86"/>
      <c r="F99" s="14"/>
      <c r="G99" s="14"/>
      <c r="H99" s="14"/>
      <c r="I99" s="14"/>
      <c r="J99" s="14"/>
      <c r="K99" s="14"/>
      <c r="L99" s="14"/>
      <c r="M99" s="14"/>
      <c r="N99" s="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4"/>
      <c r="BO99" s="114"/>
      <c r="BP99" s="114"/>
      <c r="BQ99" s="114"/>
      <c r="BR99" s="114"/>
      <c r="BS99" s="114"/>
      <c r="BT99" s="114"/>
      <c r="BU99" s="114"/>
      <c r="BV99" s="114"/>
      <c r="BW99" s="114"/>
      <c r="BX99" s="114"/>
      <c r="BY99" s="114"/>
      <c r="BZ99" s="114"/>
      <c r="CA99" s="114"/>
      <c r="CB99" s="114"/>
      <c r="CC99" s="114"/>
      <c r="CD99" s="114"/>
      <c r="CE99" s="114"/>
      <c r="CF99" s="114"/>
      <c r="CG99" s="114"/>
      <c r="CH99" s="114"/>
      <c r="CI99" s="114"/>
      <c r="CJ99" s="114"/>
      <c r="CK99" s="114"/>
      <c r="CL99" s="114"/>
      <c r="CM99" s="114"/>
      <c r="CN99" s="114"/>
      <c r="CO99" s="114"/>
      <c r="CP99" s="114"/>
      <c r="CQ99" s="114"/>
      <c r="CR99" s="114"/>
      <c r="CS99" s="114"/>
      <c r="CT99" s="114"/>
      <c r="CU99" s="114"/>
      <c r="CV99" s="114"/>
    </row>
    <row r="100" spans="2:100" x14ac:dyDescent="0.25">
      <c r="B100" s="14" t="s">
        <v>86</v>
      </c>
      <c r="C100" s="85" t="s">
        <v>25</v>
      </c>
      <c r="D100" s="104" t="s">
        <v>208</v>
      </c>
      <c r="E100" s="86"/>
      <c r="F100" s="14"/>
      <c r="G100" s="14"/>
      <c r="H100" s="14"/>
      <c r="I100" s="14"/>
      <c r="J100" s="14"/>
      <c r="K100" s="14"/>
      <c r="L100" s="14"/>
      <c r="M100" s="14"/>
      <c r="N100" s="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4"/>
      <c r="BR100" s="114"/>
      <c r="BS100" s="114"/>
      <c r="BT100" s="114"/>
      <c r="BU100" s="114"/>
      <c r="BV100" s="114"/>
      <c r="BW100" s="114"/>
      <c r="BX100" s="114"/>
      <c r="BY100" s="114"/>
      <c r="BZ100" s="114"/>
      <c r="CA100" s="114"/>
      <c r="CB100" s="114"/>
      <c r="CC100" s="114"/>
      <c r="CD100" s="114"/>
      <c r="CE100" s="114"/>
      <c r="CF100" s="114"/>
      <c r="CG100" s="114"/>
      <c r="CH100" s="114"/>
      <c r="CI100" s="114"/>
      <c r="CJ100" s="114"/>
      <c r="CK100" s="114"/>
      <c r="CL100" s="114"/>
      <c r="CM100" s="114"/>
      <c r="CN100" s="114"/>
      <c r="CO100" s="114"/>
      <c r="CP100" s="114"/>
      <c r="CQ100" s="114"/>
      <c r="CR100" s="114"/>
      <c r="CS100" s="114"/>
      <c r="CT100" s="114"/>
      <c r="CU100" s="114"/>
      <c r="CV100" s="114"/>
    </row>
    <row r="101" spans="2:100" x14ac:dyDescent="0.25">
      <c r="B101" s="14" t="s">
        <v>86</v>
      </c>
      <c r="C101" s="85" t="s">
        <v>210</v>
      </c>
      <c r="D101" s="104" t="s">
        <v>208</v>
      </c>
      <c r="E101" s="86"/>
      <c r="F101" s="14"/>
      <c r="G101" s="14"/>
      <c r="H101" s="14"/>
      <c r="I101" s="14"/>
      <c r="J101" s="14"/>
      <c r="K101" s="14"/>
      <c r="L101" s="14"/>
      <c r="M101" s="14"/>
      <c r="N101" s="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4"/>
      <c r="CF101" s="114"/>
      <c r="CG101" s="114"/>
      <c r="CH101" s="114"/>
      <c r="CI101" s="114"/>
      <c r="CJ101" s="114"/>
      <c r="CK101" s="114"/>
      <c r="CL101" s="114"/>
      <c r="CM101" s="114"/>
      <c r="CN101" s="114"/>
      <c r="CO101" s="114"/>
      <c r="CP101" s="114"/>
      <c r="CQ101" s="114"/>
      <c r="CR101" s="114"/>
      <c r="CS101" s="114"/>
      <c r="CT101" s="114"/>
      <c r="CU101" s="114"/>
      <c r="CV101" s="114"/>
    </row>
    <row r="102" spans="2:100" x14ac:dyDescent="0.25">
      <c r="B102" s="14" t="s">
        <v>86</v>
      </c>
      <c r="C102" s="85" t="s">
        <v>87</v>
      </c>
      <c r="D102" s="104" t="s">
        <v>208</v>
      </c>
      <c r="E102" s="86"/>
      <c r="F102" s="14"/>
      <c r="G102" s="14"/>
      <c r="H102" s="14"/>
      <c r="I102" s="14"/>
      <c r="J102" s="14"/>
      <c r="K102" s="14"/>
      <c r="L102" s="14"/>
      <c r="M102" s="14"/>
      <c r="N102" s="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4"/>
      <c r="CF102" s="114"/>
      <c r="CG102" s="114"/>
      <c r="CH102" s="114"/>
      <c r="CI102" s="114"/>
      <c r="CJ102" s="114"/>
      <c r="CK102" s="114"/>
      <c r="CL102" s="114"/>
      <c r="CM102" s="114"/>
      <c r="CN102" s="114"/>
      <c r="CO102" s="114"/>
      <c r="CP102" s="114"/>
      <c r="CQ102" s="114"/>
      <c r="CR102" s="114"/>
      <c r="CS102" s="114"/>
      <c r="CT102" s="114"/>
      <c r="CU102" s="114"/>
      <c r="CV102" s="114"/>
    </row>
    <row r="103" spans="2:100" x14ac:dyDescent="0.25">
      <c r="B103" s="14" t="s">
        <v>86</v>
      </c>
      <c r="C103" s="85" t="s">
        <v>211</v>
      </c>
      <c r="D103" s="104" t="s">
        <v>208</v>
      </c>
      <c r="E103" s="86"/>
      <c r="F103" s="14"/>
      <c r="G103" s="14"/>
      <c r="H103" s="14"/>
      <c r="I103" s="14"/>
      <c r="J103" s="14"/>
      <c r="K103" s="14"/>
      <c r="L103" s="14"/>
      <c r="M103" s="14"/>
      <c r="N103" s="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AY103" s="114"/>
      <c r="AZ103" s="114"/>
      <c r="BA103" s="114"/>
      <c r="BB103" s="114"/>
      <c r="BC103" s="114"/>
      <c r="BD103" s="114"/>
      <c r="BE103" s="114"/>
      <c r="BF103" s="114"/>
      <c r="BG103" s="114"/>
      <c r="BH103" s="114"/>
      <c r="BI103" s="114"/>
      <c r="BJ103" s="114"/>
      <c r="BK103" s="114"/>
      <c r="BL103" s="114"/>
      <c r="BM103" s="114"/>
      <c r="BN103" s="114"/>
      <c r="BO103" s="114"/>
      <c r="BP103" s="114"/>
      <c r="BQ103" s="114"/>
      <c r="BR103" s="114"/>
      <c r="BS103" s="114"/>
      <c r="BT103" s="114"/>
      <c r="BU103" s="114"/>
      <c r="BV103" s="114"/>
      <c r="BW103" s="114"/>
      <c r="BX103" s="114"/>
      <c r="BY103" s="114"/>
      <c r="BZ103" s="114"/>
      <c r="CA103" s="114"/>
      <c r="CB103" s="114"/>
      <c r="CC103" s="114"/>
      <c r="CD103" s="114"/>
      <c r="CE103" s="114"/>
      <c r="CF103" s="114"/>
      <c r="CG103" s="114"/>
      <c r="CH103" s="114"/>
      <c r="CI103" s="114"/>
      <c r="CJ103" s="114"/>
      <c r="CK103" s="114"/>
      <c r="CL103" s="114"/>
      <c r="CM103" s="114"/>
      <c r="CN103" s="114"/>
      <c r="CO103" s="114"/>
      <c r="CP103" s="114"/>
      <c r="CQ103" s="114"/>
      <c r="CR103" s="114"/>
      <c r="CS103" s="114"/>
      <c r="CT103" s="114"/>
      <c r="CU103" s="114"/>
      <c r="CV103" s="114"/>
    </row>
    <row r="104" spans="2:100" x14ac:dyDescent="0.25">
      <c r="B104" s="14" t="s">
        <v>86</v>
      </c>
      <c r="C104" s="85" t="s">
        <v>25</v>
      </c>
      <c r="D104" s="104" t="s">
        <v>209</v>
      </c>
      <c r="E104" s="86"/>
      <c r="F104" s="14"/>
      <c r="G104" s="14"/>
      <c r="H104" s="14"/>
      <c r="I104" s="14"/>
      <c r="J104" s="14"/>
      <c r="K104" s="14"/>
      <c r="L104" s="14"/>
      <c r="M104" s="14"/>
      <c r="N104" s="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114"/>
      <c r="BL104" s="114"/>
      <c r="BM104" s="114"/>
      <c r="BN104" s="114"/>
      <c r="BO104" s="114"/>
      <c r="BP104" s="114"/>
      <c r="BQ104" s="114"/>
      <c r="BR104" s="114"/>
      <c r="BS104" s="114"/>
      <c r="BT104" s="114"/>
      <c r="BU104" s="114"/>
      <c r="BV104" s="114"/>
      <c r="BW104" s="114"/>
      <c r="BX104" s="114"/>
      <c r="BY104" s="114"/>
      <c r="BZ104" s="114"/>
      <c r="CA104" s="114"/>
      <c r="CB104" s="114"/>
      <c r="CC104" s="114"/>
      <c r="CD104" s="114"/>
      <c r="CE104" s="114"/>
      <c r="CF104" s="114"/>
      <c r="CG104" s="114"/>
      <c r="CH104" s="114"/>
      <c r="CI104" s="114"/>
      <c r="CJ104" s="114"/>
      <c r="CK104" s="114"/>
      <c r="CL104" s="114"/>
      <c r="CM104" s="114"/>
      <c r="CN104" s="114"/>
      <c r="CO104" s="114"/>
      <c r="CP104" s="114"/>
      <c r="CQ104" s="114"/>
      <c r="CR104" s="114"/>
      <c r="CS104" s="114"/>
      <c r="CT104" s="114"/>
      <c r="CU104" s="114"/>
      <c r="CV104" s="114"/>
    </row>
    <row r="105" spans="2:100" x14ac:dyDescent="0.25">
      <c r="B105" s="14" t="s">
        <v>86</v>
      </c>
      <c r="C105" s="85" t="s">
        <v>210</v>
      </c>
      <c r="D105" s="104" t="s">
        <v>209</v>
      </c>
      <c r="E105" s="86"/>
      <c r="F105" s="14"/>
      <c r="G105" s="14"/>
      <c r="H105" s="14"/>
      <c r="I105" s="14"/>
      <c r="J105" s="14"/>
      <c r="K105" s="14"/>
      <c r="L105" s="14"/>
      <c r="M105" s="14"/>
      <c r="N105" s="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114"/>
      <c r="BQ105" s="114"/>
      <c r="BR105" s="114"/>
      <c r="BS105" s="114"/>
      <c r="BT105" s="114"/>
      <c r="BU105" s="114"/>
      <c r="BV105" s="114"/>
      <c r="BW105" s="114"/>
      <c r="BX105" s="114"/>
      <c r="BY105" s="114"/>
      <c r="BZ105" s="114"/>
      <c r="CA105" s="114"/>
      <c r="CB105" s="114"/>
      <c r="CC105" s="114"/>
      <c r="CD105" s="114"/>
      <c r="CE105" s="114"/>
      <c r="CF105" s="114"/>
      <c r="CG105" s="114"/>
      <c r="CH105" s="114"/>
      <c r="CI105" s="114"/>
      <c r="CJ105" s="114"/>
      <c r="CK105" s="114"/>
      <c r="CL105" s="114"/>
      <c r="CM105" s="114"/>
      <c r="CN105" s="114"/>
      <c r="CO105" s="114"/>
      <c r="CP105" s="114"/>
      <c r="CQ105" s="114"/>
      <c r="CR105" s="114"/>
      <c r="CS105" s="114"/>
      <c r="CT105" s="114"/>
      <c r="CU105" s="114"/>
      <c r="CV105" s="114"/>
    </row>
    <row r="106" spans="2:100" x14ac:dyDescent="0.25">
      <c r="B106" s="14" t="s">
        <v>86</v>
      </c>
      <c r="C106" s="85" t="s">
        <v>87</v>
      </c>
      <c r="D106" s="104" t="s">
        <v>209</v>
      </c>
      <c r="E106" s="86"/>
      <c r="F106" s="14"/>
      <c r="G106" s="14"/>
      <c r="H106" s="14"/>
      <c r="I106" s="14"/>
      <c r="J106" s="14"/>
      <c r="K106" s="14"/>
      <c r="L106" s="14"/>
      <c r="M106" s="14"/>
      <c r="N106" s="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c r="BH106" s="114"/>
      <c r="BI106" s="114"/>
      <c r="BJ106" s="114"/>
      <c r="BK106" s="114"/>
      <c r="BL106" s="114"/>
      <c r="BM106" s="114"/>
      <c r="BN106" s="114"/>
      <c r="BO106" s="114"/>
      <c r="BP106" s="114"/>
      <c r="BQ106" s="114"/>
      <c r="BR106" s="114"/>
      <c r="BS106" s="114"/>
      <c r="BT106" s="114"/>
      <c r="BU106" s="114"/>
      <c r="BV106" s="114"/>
      <c r="BW106" s="114"/>
      <c r="BX106" s="114"/>
      <c r="BY106" s="114"/>
      <c r="BZ106" s="114"/>
      <c r="CA106" s="114"/>
      <c r="CB106" s="114"/>
      <c r="CC106" s="114"/>
      <c r="CD106" s="114"/>
      <c r="CE106" s="114"/>
      <c r="CF106" s="114"/>
      <c r="CG106" s="114"/>
      <c r="CH106" s="114"/>
      <c r="CI106" s="114"/>
      <c r="CJ106" s="114"/>
      <c r="CK106" s="114"/>
      <c r="CL106" s="114"/>
      <c r="CM106" s="114"/>
      <c r="CN106" s="114"/>
      <c r="CO106" s="114"/>
      <c r="CP106" s="114"/>
      <c r="CQ106" s="114"/>
      <c r="CR106" s="114"/>
      <c r="CS106" s="114"/>
      <c r="CT106" s="114"/>
      <c r="CU106" s="114"/>
      <c r="CV106" s="114"/>
    </row>
    <row r="107" spans="2:100" x14ac:dyDescent="0.25">
      <c r="B107" s="14" t="s">
        <v>86</v>
      </c>
      <c r="C107" s="85" t="s">
        <v>211</v>
      </c>
      <c r="D107" s="189" t="s">
        <v>209</v>
      </c>
      <c r="E107" s="117"/>
      <c r="F107" s="120"/>
      <c r="G107" s="120"/>
      <c r="H107" s="120"/>
      <c r="I107" s="120"/>
      <c r="J107" s="120"/>
      <c r="K107" s="120"/>
      <c r="L107" s="120"/>
      <c r="M107" s="120"/>
      <c r="N107" s="120"/>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c r="AY107" s="121"/>
      <c r="AZ107" s="121"/>
      <c r="BA107" s="121"/>
      <c r="BB107" s="121"/>
      <c r="BC107" s="121"/>
      <c r="BD107" s="121"/>
      <c r="BE107" s="121"/>
      <c r="BF107" s="121"/>
      <c r="BG107" s="121"/>
      <c r="BH107" s="121"/>
      <c r="BI107" s="121"/>
      <c r="BJ107" s="121"/>
      <c r="BK107" s="121"/>
      <c r="BL107" s="121"/>
      <c r="BM107" s="121"/>
      <c r="BN107" s="121"/>
      <c r="BO107" s="121"/>
      <c r="BP107" s="121"/>
      <c r="BQ107" s="121"/>
      <c r="BR107" s="121"/>
      <c r="BS107" s="121"/>
      <c r="BT107" s="121"/>
      <c r="BU107" s="121"/>
      <c r="BV107" s="121"/>
      <c r="BW107" s="121"/>
      <c r="BX107" s="121"/>
      <c r="BY107" s="121"/>
      <c r="BZ107" s="121"/>
      <c r="CA107" s="121"/>
      <c r="CB107" s="121"/>
      <c r="CC107" s="121"/>
      <c r="CD107" s="121"/>
      <c r="CE107" s="121"/>
      <c r="CF107" s="121"/>
      <c r="CG107" s="121"/>
      <c r="CH107" s="121"/>
      <c r="CI107" s="121"/>
      <c r="CJ107" s="121"/>
      <c r="CK107" s="121"/>
      <c r="CL107" s="121"/>
      <c r="CM107" s="121"/>
      <c r="CN107" s="121"/>
      <c r="CO107" s="121"/>
      <c r="CP107" s="121"/>
      <c r="CQ107" s="121"/>
      <c r="CR107" s="121"/>
      <c r="CS107" s="121"/>
      <c r="CT107" s="121"/>
      <c r="CU107" s="121"/>
      <c r="CV107" s="121"/>
    </row>
    <row r="108" spans="2:100" x14ac:dyDescent="0.25">
      <c r="B108" s="191" t="s">
        <v>86</v>
      </c>
      <c r="C108" s="192" t="s">
        <v>89</v>
      </c>
      <c r="D108" s="87" t="s">
        <v>90</v>
      </c>
      <c r="E108" s="87"/>
      <c r="F108" s="20"/>
      <c r="G108" s="20"/>
      <c r="H108" s="20"/>
      <c r="I108" s="20"/>
      <c r="J108" s="20"/>
      <c r="K108" s="20"/>
      <c r="L108" s="20"/>
      <c r="M108" s="20"/>
      <c r="N108" s="20"/>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1"/>
      <c r="BM108" s="191"/>
      <c r="BN108" s="191"/>
      <c r="BO108" s="191"/>
      <c r="BP108" s="191"/>
      <c r="BQ108" s="191"/>
      <c r="BR108" s="191"/>
      <c r="BS108" s="191"/>
      <c r="BT108" s="191"/>
      <c r="BU108" s="191"/>
      <c r="BV108" s="191"/>
      <c r="BW108" s="191"/>
      <c r="BX108" s="191"/>
      <c r="BY108" s="191"/>
      <c r="BZ108" s="191"/>
      <c r="CA108" s="191"/>
      <c r="CB108" s="191"/>
      <c r="CC108" s="191"/>
      <c r="CD108" s="191"/>
      <c r="CE108" s="191"/>
      <c r="CF108" s="191"/>
      <c r="CG108" s="191"/>
      <c r="CH108" s="191"/>
      <c r="CI108" s="191"/>
      <c r="CJ108" s="191"/>
      <c r="CK108" s="191"/>
      <c r="CL108" s="191"/>
      <c r="CM108" s="191"/>
      <c r="CN108" s="191"/>
      <c r="CO108" s="191"/>
      <c r="CP108" s="191"/>
      <c r="CQ108" s="191"/>
      <c r="CR108" s="191"/>
      <c r="CS108" s="191"/>
      <c r="CT108" s="191"/>
      <c r="CU108" s="191"/>
      <c r="CV108" s="191"/>
    </row>
    <row r="109" spans="2:100" x14ac:dyDescent="0.25">
      <c r="B109" s="191" t="s">
        <v>86</v>
      </c>
      <c r="C109" s="192" t="s">
        <v>130</v>
      </c>
      <c r="D109" s="87" t="s">
        <v>90</v>
      </c>
      <c r="E109" s="87"/>
      <c r="F109" s="20"/>
      <c r="G109" s="20"/>
      <c r="H109" s="20"/>
      <c r="I109" s="20"/>
      <c r="J109" s="20"/>
      <c r="K109" s="20"/>
      <c r="L109" s="20"/>
      <c r="M109" s="20"/>
      <c r="N109" s="20"/>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1"/>
      <c r="BI109" s="191"/>
      <c r="BJ109" s="191"/>
      <c r="BK109" s="191"/>
      <c r="BL109" s="191"/>
      <c r="BM109" s="191"/>
      <c r="BN109" s="191"/>
      <c r="BO109" s="191"/>
      <c r="BP109" s="191"/>
      <c r="BQ109" s="191"/>
      <c r="BR109" s="191"/>
      <c r="BS109" s="191"/>
      <c r="BT109" s="191"/>
      <c r="BU109" s="191"/>
      <c r="BV109" s="191"/>
      <c r="BW109" s="191"/>
      <c r="BX109" s="191"/>
      <c r="BY109" s="191"/>
      <c r="BZ109" s="191"/>
      <c r="CA109" s="191"/>
      <c r="CB109" s="191"/>
      <c r="CC109" s="191"/>
      <c r="CD109" s="191"/>
      <c r="CE109" s="191"/>
      <c r="CF109" s="191"/>
      <c r="CG109" s="191"/>
      <c r="CH109" s="191"/>
      <c r="CI109" s="191"/>
      <c r="CJ109" s="191"/>
      <c r="CK109" s="191"/>
      <c r="CL109" s="191"/>
      <c r="CM109" s="191"/>
      <c r="CN109" s="191"/>
      <c r="CO109" s="191"/>
      <c r="CP109" s="191"/>
      <c r="CQ109" s="191"/>
      <c r="CR109" s="191"/>
      <c r="CS109" s="191"/>
      <c r="CT109" s="191"/>
      <c r="CU109" s="191"/>
      <c r="CV109" s="191"/>
    </row>
    <row r="110" spans="2:100" x14ac:dyDescent="0.25">
      <c r="B110" s="191" t="s">
        <v>86</v>
      </c>
      <c r="C110" s="192" t="s">
        <v>91</v>
      </c>
      <c r="D110" s="87" t="s">
        <v>90</v>
      </c>
      <c r="E110" s="87"/>
      <c r="F110" s="20"/>
      <c r="G110" s="20"/>
      <c r="H110" s="20"/>
      <c r="I110" s="20"/>
      <c r="J110" s="20"/>
      <c r="K110" s="20"/>
      <c r="L110" s="20"/>
      <c r="M110" s="20"/>
      <c r="N110" s="20"/>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191"/>
      <c r="CV110" s="191"/>
    </row>
    <row r="111" spans="2:100" x14ac:dyDescent="0.25">
      <c r="B111" s="191" t="s">
        <v>86</v>
      </c>
      <c r="C111" s="192" t="s">
        <v>131</v>
      </c>
      <c r="D111" s="87" t="s">
        <v>90</v>
      </c>
      <c r="E111" s="87"/>
      <c r="F111" s="20"/>
      <c r="G111" s="20"/>
      <c r="H111" s="20"/>
      <c r="I111" s="20"/>
      <c r="J111" s="20"/>
      <c r="K111" s="20"/>
      <c r="L111" s="20"/>
      <c r="M111" s="20"/>
      <c r="N111" s="20"/>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1"/>
      <c r="BM111" s="191"/>
      <c r="BN111" s="191"/>
      <c r="BO111" s="191"/>
      <c r="BP111" s="191"/>
      <c r="BQ111" s="191"/>
      <c r="BR111" s="191"/>
      <c r="BS111" s="191"/>
      <c r="BT111" s="191"/>
      <c r="BU111" s="191"/>
      <c r="BV111" s="191"/>
      <c r="BW111" s="191"/>
      <c r="BX111" s="191"/>
      <c r="BY111" s="191"/>
      <c r="BZ111" s="191"/>
      <c r="CA111" s="191"/>
      <c r="CB111" s="191"/>
      <c r="CC111" s="191"/>
      <c r="CD111" s="191"/>
      <c r="CE111" s="191"/>
      <c r="CF111" s="191"/>
      <c r="CG111" s="191"/>
      <c r="CH111" s="191"/>
      <c r="CI111" s="191"/>
      <c r="CJ111" s="191"/>
      <c r="CK111" s="191"/>
      <c r="CL111" s="191"/>
      <c r="CM111" s="191"/>
      <c r="CN111" s="191"/>
      <c r="CO111" s="191"/>
      <c r="CP111" s="191"/>
      <c r="CQ111" s="191"/>
      <c r="CR111" s="191"/>
      <c r="CS111" s="191"/>
      <c r="CT111" s="191"/>
      <c r="CU111" s="191"/>
      <c r="CV111" s="191"/>
    </row>
    <row r="112" spans="2:100" x14ac:dyDescent="0.25">
      <c r="B112" s="191" t="s">
        <v>86</v>
      </c>
      <c r="C112" s="193" t="s">
        <v>84</v>
      </c>
      <c r="D112" s="95" t="s">
        <v>85</v>
      </c>
      <c r="E112" s="87"/>
      <c r="F112" s="20"/>
      <c r="G112" s="20"/>
      <c r="H112" s="20"/>
      <c r="I112" s="20"/>
      <c r="J112" s="20"/>
      <c r="K112" s="20"/>
      <c r="L112" s="20"/>
      <c r="M112" s="20"/>
      <c r="N112" s="20"/>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c r="BP112" s="191"/>
      <c r="BQ112" s="191"/>
      <c r="BR112" s="191"/>
      <c r="BS112" s="191"/>
      <c r="BT112" s="191"/>
      <c r="BU112" s="191"/>
      <c r="BV112" s="191"/>
      <c r="BW112" s="191"/>
      <c r="BX112" s="191"/>
      <c r="BY112" s="191"/>
      <c r="BZ112" s="191"/>
      <c r="CA112" s="191"/>
      <c r="CB112" s="191"/>
      <c r="CC112" s="191"/>
      <c r="CD112" s="191"/>
      <c r="CE112" s="191"/>
      <c r="CF112" s="191"/>
      <c r="CG112" s="191"/>
      <c r="CH112" s="191"/>
      <c r="CI112" s="191"/>
      <c r="CJ112" s="191"/>
      <c r="CK112" s="191"/>
      <c r="CL112" s="191"/>
      <c r="CM112" s="191"/>
      <c r="CN112" s="191"/>
      <c r="CO112" s="191"/>
      <c r="CP112" s="191"/>
      <c r="CQ112" s="191"/>
      <c r="CR112" s="191"/>
      <c r="CS112" s="191"/>
      <c r="CT112" s="191"/>
      <c r="CU112" s="191"/>
      <c r="CV112" s="191"/>
    </row>
    <row r="113" spans="2:100" x14ac:dyDescent="0.25">
      <c r="B113" s="191" t="s">
        <v>86</v>
      </c>
      <c r="C113" s="193" t="s">
        <v>84</v>
      </c>
      <c r="D113" s="95" t="s">
        <v>88</v>
      </c>
      <c r="E113" s="87"/>
      <c r="F113" s="20"/>
      <c r="G113" s="20"/>
      <c r="H113" s="20"/>
      <c r="I113" s="20"/>
      <c r="J113" s="20"/>
      <c r="K113" s="20"/>
      <c r="L113" s="20"/>
      <c r="M113" s="20"/>
      <c r="N113" s="20"/>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191"/>
      <c r="CV113" s="191"/>
    </row>
    <row r="114" spans="2:100" x14ac:dyDescent="0.25">
      <c r="B114" s="191" t="s">
        <v>86</v>
      </c>
      <c r="C114" s="193" t="s">
        <v>84</v>
      </c>
      <c r="D114" s="95" t="s">
        <v>208</v>
      </c>
      <c r="E114" s="87"/>
      <c r="F114" s="20"/>
      <c r="G114" s="20"/>
      <c r="H114" s="20"/>
      <c r="I114" s="20"/>
      <c r="J114" s="20"/>
      <c r="K114" s="20"/>
      <c r="L114" s="20"/>
      <c r="M114" s="20"/>
      <c r="N114" s="20"/>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1"/>
      <c r="BM114" s="191"/>
      <c r="BN114" s="191"/>
      <c r="BO114" s="191"/>
      <c r="BP114" s="191"/>
      <c r="BQ114" s="191"/>
      <c r="BR114" s="191"/>
      <c r="BS114" s="191"/>
      <c r="BT114" s="191"/>
      <c r="BU114" s="191"/>
      <c r="BV114" s="191"/>
      <c r="BW114" s="191"/>
      <c r="BX114" s="191"/>
      <c r="BY114" s="191"/>
      <c r="BZ114" s="191"/>
      <c r="CA114" s="191"/>
      <c r="CB114" s="191"/>
      <c r="CC114" s="191"/>
      <c r="CD114" s="191"/>
      <c r="CE114" s="191"/>
      <c r="CF114" s="191"/>
      <c r="CG114" s="191"/>
      <c r="CH114" s="191"/>
      <c r="CI114" s="191"/>
      <c r="CJ114" s="191"/>
      <c r="CK114" s="191"/>
      <c r="CL114" s="191"/>
      <c r="CM114" s="191"/>
      <c r="CN114" s="191"/>
      <c r="CO114" s="191"/>
      <c r="CP114" s="191"/>
      <c r="CQ114" s="191"/>
      <c r="CR114" s="191"/>
      <c r="CS114" s="191"/>
      <c r="CT114" s="191"/>
      <c r="CU114" s="191"/>
      <c r="CV114" s="191"/>
    </row>
    <row r="115" spans="2:100" x14ac:dyDescent="0.25">
      <c r="B115" s="115" t="s">
        <v>86</v>
      </c>
      <c r="C115" s="194" t="s">
        <v>84</v>
      </c>
      <c r="D115" s="195" t="s">
        <v>209</v>
      </c>
      <c r="E115" s="90"/>
      <c r="F115" s="109"/>
      <c r="G115" s="109"/>
      <c r="H115" s="109"/>
      <c r="I115" s="109"/>
      <c r="J115" s="109"/>
      <c r="K115" s="109"/>
      <c r="L115" s="109"/>
      <c r="M115" s="109"/>
      <c r="N115" s="109"/>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c r="CH115" s="115"/>
      <c r="CI115" s="115"/>
      <c r="CJ115" s="115"/>
      <c r="CK115" s="115"/>
      <c r="CL115" s="115"/>
      <c r="CM115" s="115"/>
      <c r="CN115" s="115"/>
      <c r="CO115" s="115"/>
      <c r="CP115" s="115"/>
      <c r="CQ115" s="115"/>
      <c r="CR115" s="115"/>
      <c r="CS115" s="115"/>
      <c r="CT115" s="115"/>
      <c r="CU115" s="115"/>
      <c r="CV115" s="115"/>
    </row>
    <row r="116" spans="2:100" x14ac:dyDescent="0.25">
      <c r="B116" s="196" t="s">
        <v>86</v>
      </c>
      <c r="C116" s="197" t="s">
        <v>84</v>
      </c>
      <c r="D116" s="105" t="s">
        <v>90</v>
      </c>
      <c r="E116" s="105"/>
      <c r="F116" s="106"/>
      <c r="G116" s="106"/>
      <c r="H116" s="106"/>
      <c r="I116" s="106"/>
      <c r="J116" s="106"/>
      <c r="K116" s="106"/>
      <c r="L116" s="106"/>
      <c r="M116" s="106"/>
      <c r="N116" s="10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196"/>
      <c r="CS116" s="196"/>
      <c r="CT116" s="196"/>
      <c r="CU116" s="196"/>
      <c r="CV116" s="196"/>
    </row>
    <row r="118" spans="2:100" x14ac:dyDescent="0.25">
      <c r="B118" s="10" t="s">
        <v>43</v>
      </c>
      <c r="C118" s="6"/>
      <c r="D118" s="7"/>
    </row>
    <row r="119" spans="2:100" x14ac:dyDescent="0.25">
      <c r="B119" s="33"/>
      <c r="C119" s="6" t="s">
        <v>44</v>
      </c>
      <c r="D119" s="22" t="s">
        <v>45</v>
      </c>
    </row>
    <row r="120" spans="2:100" x14ac:dyDescent="0.25">
      <c r="B120" s="9"/>
      <c r="C120" s="6" t="s">
        <v>46</v>
      </c>
      <c r="D120" s="22" t="s">
        <v>47</v>
      </c>
    </row>
    <row r="121" spans="2:100" x14ac:dyDescent="0.25">
      <c r="B121" s="8"/>
      <c r="C121" s="6" t="s">
        <v>48</v>
      </c>
      <c r="D121" s="22" t="s">
        <v>49</v>
      </c>
    </row>
    <row r="122" spans="2:100" x14ac:dyDescent="0.25">
      <c r="B122" s="135"/>
      <c r="C122" s="6" t="s">
        <v>93</v>
      </c>
      <c r="D122" s="22" t="s">
        <v>94</v>
      </c>
    </row>
    <row r="124" spans="2:100" x14ac:dyDescent="0.25">
      <c r="B124" s="6" t="s">
        <v>50</v>
      </c>
      <c r="C124" s="22" t="s">
        <v>51</v>
      </c>
    </row>
    <row r="125" spans="2:100" x14ac:dyDescent="0.25">
      <c r="B125" s="6" t="s">
        <v>8</v>
      </c>
      <c r="C125" s="6" t="s">
        <v>212</v>
      </c>
    </row>
    <row r="126" spans="2:100" x14ac:dyDescent="0.25">
      <c r="B126" s="6" t="s">
        <v>20</v>
      </c>
      <c r="C126" s="6" t="s">
        <v>53</v>
      </c>
    </row>
    <row r="127" spans="2:100" x14ac:dyDescent="0.25">
      <c r="B127" s="6" t="s">
        <v>24</v>
      </c>
      <c r="C127" s="6" t="s">
        <v>54</v>
      </c>
      <c r="E127" s="4"/>
      <c r="F127" s="4"/>
    </row>
    <row r="128" spans="2:100" x14ac:dyDescent="0.25">
      <c r="B128" s="6" t="s">
        <v>55</v>
      </c>
      <c r="C128" s="6" t="s">
        <v>56</v>
      </c>
    </row>
    <row r="129" spans="2:3" x14ac:dyDescent="0.25">
      <c r="B129" s="6" t="s">
        <v>213</v>
      </c>
      <c r="C129" s="6" t="s">
        <v>214</v>
      </c>
    </row>
    <row r="130" spans="2:3" x14ac:dyDescent="0.25">
      <c r="B130" s="6" t="s">
        <v>215</v>
      </c>
      <c r="C130" s="6" t="s">
        <v>216</v>
      </c>
    </row>
    <row r="131" spans="2:3" x14ac:dyDescent="0.25">
      <c r="B131" s="6" t="s">
        <v>217</v>
      </c>
      <c r="C131" s="6" t="s">
        <v>218</v>
      </c>
    </row>
    <row r="132" spans="2:3" x14ac:dyDescent="0.25">
      <c r="B132" s="6" t="s">
        <v>219</v>
      </c>
      <c r="C132" s="6" t="s">
        <v>220</v>
      </c>
    </row>
    <row r="133" spans="2:3" x14ac:dyDescent="0.25">
      <c r="B133" s="6" t="s">
        <v>221</v>
      </c>
      <c r="C133" s="6" t="s">
        <v>222</v>
      </c>
    </row>
    <row r="134" spans="2:3" x14ac:dyDescent="0.25">
      <c r="B134" s="6" t="s">
        <v>223</v>
      </c>
      <c r="C134" s="6" t="s">
        <v>224</v>
      </c>
    </row>
  </sheetData>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N237"/>
  <sheetViews>
    <sheetView zoomScale="70" zoomScaleNormal="70" workbookViewId="0"/>
  </sheetViews>
  <sheetFormatPr defaultColWidth="8.85546875" defaultRowHeight="15.75" x14ac:dyDescent="0.25"/>
  <cols>
    <col min="1" max="1" width="5.7109375" customWidth="1"/>
    <col min="2" max="2" width="18.85546875" bestFit="1" customWidth="1"/>
    <col min="3" max="3" width="23.5703125" bestFit="1" customWidth="1"/>
    <col min="4" max="4" width="24.42578125" bestFit="1" customWidth="1"/>
    <col min="5" max="5" width="14" bestFit="1" customWidth="1"/>
    <col min="6" max="6" width="37.7109375" customWidth="1"/>
    <col min="7" max="7" width="30.7109375" customWidth="1"/>
    <col min="8" max="8" width="34.5703125" customWidth="1"/>
    <col min="9" max="9" width="27.7109375" customWidth="1"/>
    <col min="10" max="10" width="49.28515625" customWidth="1"/>
    <col min="11" max="11" width="42.5703125" customWidth="1"/>
    <col min="12" max="12" width="15.85546875" customWidth="1"/>
    <col min="13" max="13" width="11.42578125" customWidth="1"/>
    <col min="14" max="14" width="27.42578125" customWidth="1"/>
    <col min="15" max="15" width="27.85546875" customWidth="1"/>
    <col min="16" max="16" width="13.42578125" customWidth="1"/>
    <col min="17" max="17" width="38.7109375" customWidth="1"/>
    <col min="18" max="18" width="31.7109375" bestFit="1" customWidth="1"/>
    <col min="19" max="19" width="35.7109375" customWidth="1"/>
    <col min="20" max="20" width="28.85546875" customWidth="1"/>
    <col min="21" max="21" width="50.5703125" customWidth="1"/>
    <col min="22" max="22" width="43.5703125" bestFit="1" customWidth="1"/>
    <col min="23" max="23" width="15.28515625" customWidth="1"/>
    <col min="24" max="24" width="11.42578125" customWidth="1"/>
    <col min="25" max="25" width="27.42578125" customWidth="1"/>
    <col min="26" max="26" width="27.85546875" customWidth="1"/>
    <col min="27" max="27" width="13.85546875" customWidth="1"/>
    <col min="28" max="28" width="38.7109375" customWidth="1"/>
    <col min="29" max="29" width="31.7109375" customWidth="1"/>
    <col min="30" max="30" width="36.7109375" customWidth="1"/>
    <col min="31" max="31" width="30" customWidth="1"/>
    <col min="32" max="32" width="51.5703125" customWidth="1"/>
    <col min="33" max="33" width="44.5703125" bestFit="1" customWidth="1"/>
    <col min="34" max="34" width="15.7109375" customWidth="1"/>
    <col min="35" max="35" width="11.42578125" customWidth="1"/>
    <col min="36" max="36" width="27.42578125" customWidth="1"/>
    <col min="37" max="37" width="27.85546875" customWidth="1"/>
    <col min="38" max="38" width="16" customWidth="1"/>
    <col min="39" max="39" width="26.85546875" customWidth="1"/>
    <col min="40" max="40" width="27.28515625" customWidth="1"/>
    <col min="41" max="41" width="38.140625" customWidth="1"/>
    <col min="42" max="42" width="38.5703125" customWidth="1"/>
    <col min="43" max="43" width="17.85546875" customWidth="1"/>
    <col min="44" max="44" width="11.42578125" customWidth="1"/>
    <col min="45" max="45" width="27.42578125" customWidth="1"/>
    <col min="46" max="46" width="27.85546875" customWidth="1"/>
    <col min="47" max="47" width="15.42578125" customWidth="1"/>
    <col min="48" max="48" width="29.140625" customWidth="1"/>
    <col min="49" max="49" width="29.5703125" customWidth="1"/>
    <col min="50" max="50" width="40.140625" customWidth="1"/>
    <col min="51" max="51" width="40.5703125" customWidth="1"/>
    <col min="52" max="52" width="17.28515625" customWidth="1"/>
    <col min="53" max="53" width="11.42578125" customWidth="1"/>
    <col min="54" max="54" width="27.42578125" customWidth="1"/>
    <col min="55" max="55" width="27.85546875" bestFit="1" customWidth="1"/>
    <col min="56" max="56" width="15.85546875" customWidth="1"/>
    <col min="57" max="57" width="29.140625" customWidth="1"/>
    <col min="58" max="58" width="29.5703125" customWidth="1"/>
    <col min="59" max="59" width="40.140625" customWidth="1"/>
    <col min="60" max="60" width="40.5703125" customWidth="1"/>
    <col min="61" max="61" width="17.7109375" customWidth="1"/>
    <col min="62" max="62" width="11.42578125" customWidth="1"/>
    <col min="63" max="63" width="27.42578125" customWidth="1"/>
    <col min="64" max="64" width="27.85546875" bestFit="1" customWidth="1"/>
    <col min="65" max="65" width="25.5703125" customWidth="1"/>
    <col min="66" max="66" width="25.85546875" customWidth="1"/>
  </cols>
  <sheetData>
    <row r="1" spans="2:66" ht="20.25" x14ac:dyDescent="0.3">
      <c r="B1" s="24" t="s">
        <v>225</v>
      </c>
    </row>
    <row r="2" spans="2:66" ht="18" x14ac:dyDescent="0.25">
      <c r="B2" s="144" t="s">
        <v>226</v>
      </c>
    </row>
    <row r="3" spans="2:66" ht="18" x14ac:dyDescent="0.25">
      <c r="B3" s="73"/>
      <c r="C3" s="11"/>
      <c r="D3" s="11"/>
      <c r="E3" s="12" t="s">
        <v>227</v>
      </c>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382"/>
      <c r="AL3" s="139" t="s">
        <v>228</v>
      </c>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row>
    <row r="4" spans="2:66" x14ac:dyDescent="0.25">
      <c r="B4" s="11"/>
      <c r="C4" s="11"/>
      <c r="D4" s="11"/>
      <c r="E4" s="140" t="s">
        <v>125</v>
      </c>
      <c r="F4" s="141"/>
      <c r="G4" s="141"/>
      <c r="H4" s="141"/>
      <c r="I4" s="141"/>
      <c r="J4" s="141"/>
      <c r="K4" s="141"/>
      <c r="L4" s="141"/>
      <c r="M4" s="141"/>
      <c r="N4" s="141"/>
      <c r="O4" s="141"/>
      <c r="P4" s="140" t="s">
        <v>229</v>
      </c>
      <c r="Q4" s="141"/>
      <c r="R4" s="141"/>
      <c r="S4" s="141"/>
      <c r="T4" s="141"/>
      <c r="U4" s="141"/>
      <c r="V4" s="141"/>
      <c r="W4" s="141"/>
      <c r="X4" s="141"/>
      <c r="Y4" s="141"/>
      <c r="Z4" s="141"/>
      <c r="AA4" s="140" t="s">
        <v>230</v>
      </c>
      <c r="AB4" s="141"/>
      <c r="AC4" s="141"/>
      <c r="AD4" s="141"/>
      <c r="AE4" s="141"/>
      <c r="AF4" s="141"/>
      <c r="AG4" s="141"/>
      <c r="AH4" s="141"/>
      <c r="AI4" s="141"/>
      <c r="AJ4" s="141"/>
      <c r="AK4" s="142"/>
      <c r="AL4" s="143" t="s">
        <v>231</v>
      </c>
      <c r="AM4" s="82"/>
      <c r="AN4" s="82"/>
      <c r="AO4" s="82"/>
      <c r="AP4" s="82"/>
      <c r="AQ4" s="82"/>
      <c r="AR4" s="82"/>
      <c r="AS4" s="82"/>
      <c r="AT4" s="82"/>
      <c r="AU4" s="143" t="s">
        <v>232</v>
      </c>
      <c r="AV4" s="82"/>
      <c r="AW4" s="82"/>
      <c r="AX4" s="82"/>
      <c r="AY4" s="82"/>
      <c r="AZ4" s="82"/>
      <c r="BA4" s="82"/>
      <c r="BB4" s="82"/>
      <c r="BC4" s="82"/>
      <c r="BD4" s="143" t="s">
        <v>233</v>
      </c>
      <c r="BE4" s="82"/>
      <c r="BF4" s="82"/>
      <c r="BG4" s="82"/>
      <c r="BH4" s="82"/>
      <c r="BI4" s="82"/>
      <c r="BJ4" s="82"/>
      <c r="BK4" s="82"/>
      <c r="BL4" s="82"/>
    </row>
    <row r="5" spans="2:66" x14ac:dyDescent="0.25">
      <c r="B5" s="98" t="s">
        <v>5</v>
      </c>
      <c r="C5" s="99" t="s">
        <v>4</v>
      </c>
      <c r="D5" s="99" t="s">
        <v>6</v>
      </c>
      <c r="E5" s="100" t="s">
        <v>114</v>
      </c>
      <c r="F5" s="100" t="s">
        <v>234</v>
      </c>
      <c r="G5" s="100" t="s">
        <v>235</v>
      </c>
      <c r="H5" s="100" t="s">
        <v>236</v>
      </c>
      <c r="I5" s="100" t="s">
        <v>237</v>
      </c>
      <c r="J5" s="100" t="s">
        <v>238</v>
      </c>
      <c r="K5" s="100" t="s">
        <v>239</v>
      </c>
      <c r="L5" s="100" t="s">
        <v>74</v>
      </c>
      <c r="M5" s="100" t="s">
        <v>12</v>
      </c>
      <c r="N5" s="101" t="s">
        <v>13</v>
      </c>
      <c r="O5" s="101" t="s">
        <v>14</v>
      </c>
      <c r="P5" s="100" t="s">
        <v>146</v>
      </c>
      <c r="Q5" s="100" t="s">
        <v>240</v>
      </c>
      <c r="R5" s="100" t="s">
        <v>241</v>
      </c>
      <c r="S5" s="100" t="s">
        <v>242</v>
      </c>
      <c r="T5" s="100" t="s">
        <v>243</v>
      </c>
      <c r="U5" s="100" t="s">
        <v>244</v>
      </c>
      <c r="V5" s="100" t="s">
        <v>245</v>
      </c>
      <c r="W5" s="100" t="s">
        <v>149</v>
      </c>
      <c r="X5" s="100" t="s">
        <v>17</v>
      </c>
      <c r="Y5" s="101" t="s">
        <v>18</v>
      </c>
      <c r="Z5" s="101" t="s">
        <v>19</v>
      </c>
      <c r="AA5" s="100" t="s">
        <v>177</v>
      </c>
      <c r="AB5" s="100" t="s">
        <v>246</v>
      </c>
      <c r="AC5" s="100" t="s">
        <v>247</v>
      </c>
      <c r="AD5" s="100" t="s">
        <v>248</v>
      </c>
      <c r="AE5" s="100" t="s">
        <v>249</v>
      </c>
      <c r="AF5" s="100" t="s">
        <v>250</v>
      </c>
      <c r="AG5" s="100" t="s">
        <v>251</v>
      </c>
      <c r="AH5" s="100" t="s">
        <v>180</v>
      </c>
      <c r="AI5" s="100" t="s">
        <v>21</v>
      </c>
      <c r="AJ5" s="101" t="s">
        <v>22</v>
      </c>
      <c r="AK5" s="145" t="s">
        <v>23</v>
      </c>
      <c r="AL5" s="110" t="s">
        <v>252</v>
      </c>
      <c r="AM5" s="100" t="s">
        <v>253</v>
      </c>
      <c r="AN5" s="100" t="s">
        <v>254</v>
      </c>
      <c r="AO5" s="100" t="s">
        <v>255</v>
      </c>
      <c r="AP5" s="100" t="s">
        <v>256</v>
      </c>
      <c r="AQ5" s="100" t="s">
        <v>257</v>
      </c>
      <c r="AR5" s="100" t="s">
        <v>75</v>
      </c>
      <c r="AS5" s="101" t="s">
        <v>76</v>
      </c>
      <c r="AT5" s="101" t="s">
        <v>77</v>
      </c>
      <c r="AU5" s="100" t="s">
        <v>258</v>
      </c>
      <c r="AV5" s="100" t="s">
        <v>259</v>
      </c>
      <c r="AW5" s="100" t="s">
        <v>260</v>
      </c>
      <c r="AX5" s="100" t="s">
        <v>261</v>
      </c>
      <c r="AY5" s="100" t="s">
        <v>262</v>
      </c>
      <c r="AZ5" s="100" t="s">
        <v>263</v>
      </c>
      <c r="BA5" s="100" t="s">
        <v>81</v>
      </c>
      <c r="BB5" s="101" t="s">
        <v>82</v>
      </c>
      <c r="BC5" s="101" t="s">
        <v>83</v>
      </c>
      <c r="BD5" s="100" t="s">
        <v>264</v>
      </c>
      <c r="BE5" s="100" t="s">
        <v>265</v>
      </c>
      <c r="BF5" s="100" t="s">
        <v>266</v>
      </c>
      <c r="BG5" s="100" t="s">
        <v>267</v>
      </c>
      <c r="BH5" s="100" t="s">
        <v>268</v>
      </c>
      <c r="BI5" s="100" t="s">
        <v>269</v>
      </c>
      <c r="BJ5" s="100" t="s">
        <v>139</v>
      </c>
      <c r="BK5" s="101" t="s">
        <v>140</v>
      </c>
      <c r="BL5" s="101" t="s">
        <v>141</v>
      </c>
    </row>
    <row r="6" spans="2:66" x14ac:dyDescent="0.25">
      <c r="B6" s="85" t="s">
        <v>26</v>
      </c>
      <c r="C6" s="15" t="s">
        <v>84</v>
      </c>
      <c r="D6" s="15" t="s">
        <v>100</v>
      </c>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210"/>
      <c r="AL6" s="86"/>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row>
    <row r="7" spans="2:66" x14ac:dyDescent="0.25">
      <c r="B7" s="85" t="s">
        <v>28</v>
      </c>
      <c r="C7" s="15" t="s">
        <v>84</v>
      </c>
      <c r="D7" s="15" t="s">
        <v>100</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210"/>
      <c r="AL7" s="86"/>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row>
    <row r="8" spans="2:66" x14ac:dyDescent="0.25">
      <c r="B8" s="85" t="s">
        <v>29</v>
      </c>
      <c r="C8" s="14" t="s">
        <v>84</v>
      </c>
      <c r="D8" s="15" t="s">
        <v>100</v>
      </c>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210"/>
      <c r="AL8" s="86"/>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row>
    <row r="9" spans="2:66" x14ac:dyDescent="0.25">
      <c r="B9" s="86" t="s">
        <v>86</v>
      </c>
      <c r="C9" s="16" t="s">
        <v>89</v>
      </c>
      <c r="D9" s="15" t="s">
        <v>100</v>
      </c>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210"/>
      <c r="AL9" s="86"/>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row>
    <row r="10" spans="2:66" x14ac:dyDescent="0.25">
      <c r="B10" s="86" t="s">
        <v>86</v>
      </c>
      <c r="C10" s="16" t="s">
        <v>130</v>
      </c>
      <c r="D10" s="15" t="s">
        <v>100</v>
      </c>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210"/>
      <c r="AL10" s="86"/>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row>
    <row r="11" spans="2:66" x14ac:dyDescent="0.25">
      <c r="B11" s="86" t="s">
        <v>86</v>
      </c>
      <c r="C11" s="16" t="s">
        <v>91</v>
      </c>
      <c r="D11" s="15" t="s">
        <v>100</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210"/>
      <c r="AL11" s="86"/>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row>
    <row r="12" spans="2:66" x14ac:dyDescent="0.25">
      <c r="B12" s="86" t="s">
        <v>86</v>
      </c>
      <c r="C12" s="16" t="s">
        <v>131</v>
      </c>
      <c r="D12" s="15" t="s">
        <v>100</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210"/>
      <c r="AL12" s="86"/>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row>
    <row r="13" spans="2:66" x14ac:dyDescent="0.25">
      <c r="B13" s="87" t="s">
        <v>86</v>
      </c>
      <c r="C13" s="20" t="s">
        <v>84</v>
      </c>
      <c r="D13" s="17" t="s">
        <v>85</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383"/>
      <c r="AL13" s="87"/>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2:66" ht="20.25" x14ac:dyDescent="0.3">
      <c r="B14" s="24"/>
    </row>
    <row r="15" spans="2:66" ht="18" x14ac:dyDescent="0.25">
      <c r="B15" s="73" t="s">
        <v>32</v>
      </c>
    </row>
    <row r="16" spans="2:66" ht="18" x14ac:dyDescent="0.25">
      <c r="B16" s="73"/>
      <c r="C16" s="11"/>
      <c r="D16" s="11"/>
      <c r="E16" s="11"/>
      <c r="F16" s="11"/>
      <c r="G16" s="12" t="s">
        <v>227</v>
      </c>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382"/>
      <c r="AN16" s="139" t="s">
        <v>228</v>
      </c>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row>
    <row r="17" spans="2:66" x14ac:dyDescent="0.25">
      <c r="B17" s="11"/>
      <c r="C17" s="11"/>
      <c r="D17" s="11"/>
      <c r="E17" s="11"/>
      <c r="F17" s="11"/>
      <c r="G17" s="140" t="s">
        <v>125</v>
      </c>
      <c r="H17" s="141"/>
      <c r="I17" s="141"/>
      <c r="J17" s="141"/>
      <c r="K17" s="141"/>
      <c r="L17" s="141"/>
      <c r="M17" s="141"/>
      <c r="N17" s="141"/>
      <c r="O17" s="141"/>
      <c r="P17" s="141"/>
      <c r="Q17" s="141"/>
      <c r="R17" s="140" t="s">
        <v>229</v>
      </c>
      <c r="S17" s="141"/>
      <c r="T17" s="141"/>
      <c r="U17" s="141"/>
      <c r="V17" s="141"/>
      <c r="W17" s="141"/>
      <c r="X17" s="141"/>
      <c r="Y17" s="141"/>
      <c r="Z17" s="141"/>
      <c r="AA17" s="141"/>
      <c r="AB17" s="141"/>
      <c r="AC17" s="140" t="s">
        <v>230</v>
      </c>
      <c r="AD17" s="141"/>
      <c r="AE17" s="141"/>
      <c r="AF17" s="141"/>
      <c r="AG17" s="141"/>
      <c r="AH17" s="141"/>
      <c r="AI17" s="141"/>
      <c r="AJ17" s="141"/>
      <c r="AK17" s="141"/>
      <c r="AL17" s="141"/>
      <c r="AM17" s="142"/>
      <c r="AN17" s="143" t="s">
        <v>231</v>
      </c>
      <c r="AO17" s="82"/>
      <c r="AP17" s="82"/>
      <c r="AQ17" s="82"/>
      <c r="AR17" s="82"/>
      <c r="AS17" s="82"/>
      <c r="AT17" s="82"/>
      <c r="AU17" s="82"/>
      <c r="AV17" s="82"/>
      <c r="AW17" s="143" t="s">
        <v>232</v>
      </c>
      <c r="AX17" s="82"/>
      <c r="AY17" s="82"/>
      <c r="AZ17" s="82"/>
      <c r="BA17" s="82"/>
      <c r="BB17" s="82"/>
      <c r="BC17" s="82"/>
      <c r="BD17" s="82"/>
      <c r="BE17" s="82"/>
      <c r="BF17" s="143" t="s">
        <v>233</v>
      </c>
      <c r="BG17" s="82"/>
      <c r="BH17" s="82"/>
      <c r="BI17" s="82"/>
      <c r="BJ17" s="82"/>
      <c r="BK17" s="82"/>
      <c r="BL17" s="82"/>
      <c r="BM17" s="82"/>
      <c r="BN17" s="82"/>
    </row>
    <row r="18" spans="2:66" x14ac:dyDescent="0.25">
      <c r="B18" s="98" t="s">
        <v>5</v>
      </c>
      <c r="C18" s="99" t="s">
        <v>4</v>
      </c>
      <c r="D18" s="99" t="s">
        <v>6</v>
      </c>
      <c r="E18" s="99" t="s">
        <v>270</v>
      </c>
      <c r="F18" s="99" t="s">
        <v>271</v>
      </c>
      <c r="G18" s="100" t="s">
        <v>114</v>
      </c>
      <c r="H18" s="100" t="s">
        <v>234</v>
      </c>
      <c r="I18" s="100" t="s">
        <v>235</v>
      </c>
      <c r="J18" s="100" t="s">
        <v>236</v>
      </c>
      <c r="K18" s="100" t="s">
        <v>237</v>
      </c>
      <c r="L18" s="100" t="s">
        <v>238</v>
      </c>
      <c r="M18" s="100" t="s">
        <v>239</v>
      </c>
      <c r="N18" s="100" t="s">
        <v>74</v>
      </c>
      <c r="O18" s="100" t="s">
        <v>12</v>
      </c>
      <c r="P18" s="101" t="s">
        <v>13</v>
      </c>
      <c r="Q18" s="101" t="s">
        <v>14</v>
      </c>
      <c r="R18" s="100" t="s">
        <v>146</v>
      </c>
      <c r="S18" s="100" t="s">
        <v>240</v>
      </c>
      <c r="T18" s="100" t="s">
        <v>241</v>
      </c>
      <c r="U18" s="100" t="s">
        <v>242</v>
      </c>
      <c r="V18" s="100" t="s">
        <v>243</v>
      </c>
      <c r="W18" s="100" t="s">
        <v>244</v>
      </c>
      <c r="X18" s="100" t="s">
        <v>245</v>
      </c>
      <c r="Y18" s="100" t="s">
        <v>149</v>
      </c>
      <c r="Z18" s="100" t="s">
        <v>17</v>
      </c>
      <c r="AA18" s="101" t="s">
        <v>18</v>
      </c>
      <c r="AB18" s="101" t="s">
        <v>19</v>
      </c>
      <c r="AC18" s="100" t="s">
        <v>177</v>
      </c>
      <c r="AD18" s="100" t="s">
        <v>246</v>
      </c>
      <c r="AE18" s="100" t="s">
        <v>247</v>
      </c>
      <c r="AF18" s="100" t="s">
        <v>248</v>
      </c>
      <c r="AG18" s="100" t="s">
        <v>249</v>
      </c>
      <c r="AH18" s="100" t="s">
        <v>250</v>
      </c>
      <c r="AI18" s="100" t="s">
        <v>251</v>
      </c>
      <c r="AJ18" s="100" t="s">
        <v>180</v>
      </c>
      <c r="AK18" s="100" t="s">
        <v>21</v>
      </c>
      <c r="AL18" s="101" t="s">
        <v>22</v>
      </c>
      <c r="AM18" s="145" t="s">
        <v>23</v>
      </c>
      <c r="AN18" s="110" t="s">
        <v>252</v>
      </c>
      <c r="AO18" s="100" t="s">
        <v>253</v>
      </c>
      <c r="AP18" s="100" t="s">
        <v>254</v>
      </c>
      <c r="AQ18" s="100" t="s">
        <v>255</v>
      </c>
      <c r="AR18" s="100" t="s">
        <v>256</v>
      </c>
      <c r="AS18" s="100" t="s">
        <v>257</v>
      </c>
      <c r="AT18" s="100" t="s">
        <v>75</v>
      </c>
      <c r="AU18" s="101" t="s">
        <v>76</v>
      </c>
      <c r="AV18" s="101" t="s">
        <v>77</v>
      </c>
      <c r="AW18" s="100" t="s">
        <v>258</v>
      </c>
      <c r="AX18" s="100" t="s">
        <v>259</v>
      </c>
      <c r="AY18" s="100" t="s">
        <v>260</v>
      </c>
      <c r="AZ18" s="100" t="s">
        <v>261</v>
      </c>
      <c r="BA18" s="100" t="s">
        <v>262</v>
      </c>
      <c r="BB18" s="100" t="s">
        <v>263</v>
      </c>
      <c r="BC18" s="100" t="s">
        <v>81</v>
      </c>
      <c r="BD18" s="101" t="s">
        <v>82</v>
      </c>
      <c r="BE18" s="101" t="s">
        <v>83</v>
      </c>
      <c r="BF18" s="100" t="s">
        <v>264</v>
      </c>
      <c r="BG18" s="100" t="s">
        <v>265</v>
      </c>
      <c r="BH18" s="100" t="s">
        <v>266</v>
      </c>
      <c r="BI18" s="100" t="s">
        <v>267</v>
      </c>
      <c r="BJ18" s="100" t="s">
        <v>268</v>
      </c>
      <c r="BK18" s="100" t="s">
        <v>269</v>
      </c>
      <c r="BL18" s="100" t="s">
        <v>139</v>
      </c>
      <c r="BM18" s="101" t="s">
        <v>140</v>
      </c>
      <c r="BN18" s="101" t="s">
        <v>141</v>
      </c>
    </row>
    <row r="19" spans="2:66" x14ac:dyDescent="0.25">
      <c r="B19" s="200" t="s">
        <v>26</v>
      </c>
      <c r="C19" s="200" t="s">
        <v>25</v>
      </c>
      <c r="D19" s="200" t="s">
        <v>100</v>
      </c>
      <c r="E19" s="200" t="s">
        <v>272</v>
      </c>
      <c r="F19" s="200" t="s">
        <v>273</v>
      </c>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384"/>
      <c r="AN19" s="201"/>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row>
    <row r="20" spans="2:66" x14ac:dyDescent="0.25">
      <c r="B20" s="200" t="s">
        <v>26</v>
      </c>
      <c r="C20" s="200" t="s">
        <v>25</v>
      </c>
      <c r="D20" s="200" t="s">
        <v>100</v>
      </c>
      <c r="E20" s="200" t="s">
        <v>272</v>
      </c>
      <c r="F20" s="200" t="s">
        <v>274</v>
      </c>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384"/>
      <c r="AN20" s="201"/>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row>
    <row r="21" spans="2:66" x14ac:dyDescent="0.25">
      <c r="B21" s="200" t="s">
        <v>26</v>
      </c>
      <c r="C21" s="200" t="s">
        <v>25</v>
      </c>
      <c r="D21" s="200" t="s">
        <v>100</v>
      </c>
      <c r="E21" s="200" t="s">
        <v>272</v>
      </c>
      <c r="F21" s="200" t="s">
        <v>275</v>
      </c>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384"/>
      <c r="AN21" s="201"/>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c r="BN21" s="200"/>
    </row>
    <row r="22" spans="2:66" x14ac:dyDescent="0.25">
      <c r="B22" s="202" t="s">
        <v>26</v>
      </c>
      <c r="C22" s="202" t="s">
        <v>25</v>
      </c>
      <c r="D22" s="202" t="s">
        <v>100</v>
      </c>
      <c r="E22" s="203" t="s">
        <v>276</v>
      </c>
      <c r="F22" s="204" t="s">
        <v>277</v>
      </c>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9"/>
      <c r="AN22" s="205"/>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row>
    <row r="23" spans="2:66" x14ac:dyDescent="0.25">
      <c r="B23" s="200" t="s">
        <v>26</v>
      </c>
      <c r="C23" s="200" t="s">
        <v>25</v>
      </c>
      <c r="D23" s="200" t="s">
        <v>100</v>
      </c>
      <c r="E23" s="200" t="s">
        <v>278</v>
      </c>
      <c r="F23" s="200" t="s">
        <v>273</v>
      </c>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384"/>
      <c r="AN23" s="201"/>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row>
    <row r="24" spans="2:66" x14ac:dyDescent="0.25">
      <c r="B24" s="200" t="s">
        <v>26</v>
      </c>
      <c r="C24" s="200" t="s">
        <v>25</v>
      </c>
      <c r="D24" s="200" t="s">
        <v>100</v>
      </c>
      <c r="E24" s="200" t="s">
        <v>278</v>
      </c>
      <c r="F24" s="200" t="s">
        <v>274</v>
      </c>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384"/>
      <c r="AN24" s="201"/>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row>
    <row r="25" spans="2:66" x14ac:dyDescent="0.25">
      <c r="B25" s="200" t="s">
        <v>26</v>
      </c>
      <c r="C25" s="200" t="s">
        <v>25</v>
      </c>
      <c r="D25" s="200" t="s">
        <v>100</v>
      </c>
      <c r="E25" s="200" t="s">
        <v>278</v>
      </c>
      <c r="F25" s="200" t="s">
        <v>275</v>
      </c>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384"/>
      <c r="AN25" s="201"/>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row>
    <row r="26" spans="2:66" x14ac:dyDescent="0.25">
      <c r="B26" s="202" t="s">
        <v>26</v>
      </c>
      <c r="C26" s="202" t="s">
        <v>25</v>
      </c>
      <c r="D26" s="202" t="s">
        <v>100</v>
      </c>
      <c r="E26" s="203" t="s">
        <v>279</v>
      </c>
      <c r="F26" s="204" t="s">
        <v>277</v>
      </c>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9"/>
      <c r="AN26" s="205"/>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row>
    <row r="27" spans="2:66" x14ac:dyDescent="0.25">
      <c r="B27" s="202" t="s">
        <v>26</v>
      </c>
      <c r="C27" s="202" t="s">
        <v>25</v>
      </c>
      <c r="D27" s="202" t="s">
        <v>100</v>
      </c>
      <c r="E27" s="204" t="s">
        <v>280</v>
      </c>
      <c r="F27" s="203" t="s">
        <v>281</v>
      </c>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385"/>
      <c r="AN27" s="206"/>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row>
    <row r="28" spans="2:66" x14ac:dyDescent="0.25">
      <c r="B28" s="202" t="s">
        <v>26</v>
      </c>
      <c r="C28" s="202" t="s">
        <v>25</v>
      </c>
      <c r="D28" s="202" t="s">
        <v>100</v>
      </c>
      <c r="E28" s="204" t="s">
        <v>280</v>
      </c>
      <c r="F28" s="203" t="s">
        <v>282</v>
      </c>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385"/>
      <c r="AN28" s="206"/>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row>
    <row r="29" spans="2:66" x14ac:dyDescent="0.25">
      <c r="B29" s="202" t="s">
        <v>26</v>
      </c>
      <c r="C29" s="202" t="s">
        <v>25</v>
      </c>
      <c r="D29" s="202" t="s">
        <v>100</v>
      </c>
      <c r="E29" s="204" t="s">
        <v>280</v>
      </c>
      <c r="F29" s="203" t="s">
        <v>283</v>
      </c>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385"/>
      <c r="AN29" s="206"/>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row>
    <row r="30" spans="2:66" x14ac:dyDescent="0.25">
      <c r="B30" s="67" t="s">
        <v>26</v>
      </c>
      <c r="C30" s="67" t="s">
        <v>25</v>
      </c>
      <c r="D30" s="68" t="s">
        <v>85</v>
      </c>
      <c r="E30" s="69" t="s">
        <v>280</v>
      </c>
      <c r="F30" s="69" t="s">
        <v>277</v>
      </c>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212"/>
      <c r="AN30" s="146"/>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row>
    <row r="31" spans="2:66" x14ac:dyDescent="0.25">
      <c r="B31" s="200" t="s">
        <v>26</v>
      </c>
      <c r="C31" s="200" t="s">
        <v>210</v>
      </c>
      <c r="D31" s="200" t="s">
        <v>100</v>
      </c>
      <c r="E31" s="200" t="s">
        <v>272</v>
      </c>
      <c r="F31" s="200" t="s">
        <v>273</v>
      </c>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384"/>
      <c r="AN31" s="201"/>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row>
    <row r="32" spans="2:66" x14ac:dyDescent="0.25">
      <c r="B32" s="200" t="s">
        <v>26</v>
      </c>
      <c r="C32" s="200" t="s">
        <v>210</v>
      </c>
      <c r="D32" s="200" t="s">
        <v>100</v>
      </c>
      <c r="E32" s="200" t="s">
        <v>272</v>
      </c>
      <c r="F32" s="200" t="s">
        <v>274</v>
      </c>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384"/>
      <c r="AN32" s="201"/>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row>
    <row r="33" spans="2:66" x14ac:dyDescent="0.25">
      <c r="B33" s="200" t="s">
        <v>26</v>
      </c>
      <c r="C33" s="200" t="s">
        <v>210</v>
      </c>
      <c r="D33" s="200" t="s">
        <v>100</v>
      </c>
      <c r="E33" s="200" t="s">
        <v>272</v>
      </c>
      <c r="F33" s="200" t="s">
        <v>275</v>
      </c>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384"/>
      <c r="AN33" s="201"/>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row>
    <row r="34" spans="2:66" x14ac:dyDescent="0.25">
      <c r="B34" s="202" t="s">
        <v>26</v>
      </c>
      <c r="C34" s="202" t="s">
        <v>210</v>
      </c>
      <c r="D34" s="202" t="s">
        <v>100</v>
      </c>
      <c r="E34" s="203" t="s">
        <v>276</v>
      </c>
      <c r="F34" s="204" t="s">
        <v>277</v>
      </c>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9"/>
      <c r="AN34" s="205"/>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row>
    <row r="35" spans="2:66" x14ac:dyDescent="0.25">
      <c r="B35" s="200" t="s">
        <v>26</v>
      </c>
      <c r="C35" s="200" t="s">
        <v>210</v>
      </c>
      <c r="D35" s="200" t="s">
        <v>100</v>
      </c>
      <c r="E35" s="200" t="s">
        <v>278</v>
      </c>
      <c r="F35" s="200" t="s">
        <v>273</v>
      </c>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384"/>
      <c r="AN35" s="201"/>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row>
    <row r="36" spans="2:66" x14ac:dyDescent="0.25">
      <c r="B36" s="200" t="s">
        <v>26</v>
      </c>
      <c r="C36" s="200" t="s">
        <v>210</v>
      </c>
      <c r="D36" s="200" t="s">
        <v>100</v>
      </c>
      <c r="E36" s="200" t="s">
        <v>278</v>
      </c>
      <c r="F36" s="200" t="s">
        <v>274</v>
      </c>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384"/>
      <c r="AN36" s="201"/>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row>
    <row r="37" spans="2:66" x14ac:dyDescent="0.25">
      <c r="B37" s="200" t="s">
        <v>26</v>
      </c>
      <c r="C37" s="200" t="s">
        <v>210</v>
      </c>
      <c r="D37" s="200" t="s">
        <v>100</v>
      </c>
      <c r="E37" s="200" t="s">
        <v>278</v>
      </c>
      <c r="F37" s="200" t="s">
        <v>275</v>
      </c>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384"/>
      <c r="AN37" s="201"/>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row>
    <row r="38" spans="2:66" x14ac:dyDescent="0.25">
      <c r="B38" s="202" t="s">
        <v>26</v>
      </c>
      <c r="C38" s="202" t="s">
        <v>210</v>
      </c>
      <c r="D38" s="202" t="s">
        <v>100</v>
      </c>
      <c r="E38" s="203" t="s">
        <v>279</v>
      </c>
      <c r="F38" s="204" t="s">
        <v>277</v>
      </c>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9"/>
      <c r="AN38" s="205"/>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row>
    <row r="39" spans="2:66" x14ac:dyDescent="0.25">
      <c r="B39" s="202" t="s">
        <v>26</v>
      </c>
      <c r="C39" s="202" t="s">
        <v>210</v>
      </c>
      <c r="D39" s="202" t="s">
        <v>100</v>
      </c>
      <c r="E39" s="204" t="s">
        <v>280</v>
      </c>
      <c r="F39" s="203" t="s">
        <v>281</v>
      </c>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385"/>
      <c r="AN39" s="206"/>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row>
    <row r="40" spans="2:66" x14ac:dyDescent="0.25">
      <c r="B40" s="202" t="s">
        <v>26</v>
      </c>
      <c r="C40" s="202" t="s">
        <v>210</v>
      </c>
      <c r="D40" s="202" t="s">
        <v>100</v>
      </c>
      <c r="E40" s="204" t="s">
        <v>280</v>
      </c>
      <c r="F40" s="203" t="s">
        <v>282</v>
      </c>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385"/>
      <c r="AN40" s="206"/>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row>
    <row r="41" spans="2:66" x14ac:dyDescent="0.25">
      <c r="B41" s="202" t="s">
        <v>26</v>
      </c>
      <c r="C41" s="202" t="s">
        <v>210</v>
      </c>
      <c r="D41" s="202" t="s">
        <v>100</v>
      </c>
      <c r="E41" s="204" t="s">
        <v>280</v>
      </c>
      <c r="F41" s="203" t="s">
        <v>283</v>
      </c>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385"/>
      <c r="AN41" s="206"/>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row>
    <row r="42" spans="2:66" x14ac:dyDescent="0.25">
      <c r="B42" s="67" t="s">
        <v>26</v>
      </c>
      <c r="C42" s="67" t="s">
        <v>210</v>
      </c>
      <c r="D42" s="68" t="s">
        <v>85</v>
      </c>
      <c r="E42" s="67" t="s">
        <v>280</v>
      </c>
      <c r="F42" s="67" t="s">
        <v>277</v>
      </c>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212"/>
      <c r="AN42" s="146"/>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row>
    <row r="43" spans="2:66" x14ac:dyDescent="0.25">
      <c r="B43" s="201" t="s">
        <v>26</v>
      </c>
      <c r="C43" s="200" t="s">
        <v>87</v>
      </c>
      <c r="D43" s="200" t="s">
        <v>100</v>
      </c>
      <c r="E43" s="200" t="s">
        <v>272</v>
      </c>
      <c r="F43" s="200" t="s">
        <v>273</v>
      </c>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208"/>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row>
    <row r="44" spans="2:66" x14ac:dyDescent="0.25">
      <c r="B44" s="201" t="s">
        <v>26</v>
      </c>
      <c r="C44" s="200" t="s">
        <v>87</v>
      </c>
      <c r="D44" s="200" t="s">
        <v>100</v>
      </c>
      <c r="E44" s="200" t="s">
        <v>272</v>
      </c>
      <c r="F44" s="200" t="s">
        <v>274</v>
      </c>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208"/>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row>
    <row r="45" spans="2:66" x14ac:dyDescent="0.25">
      <c r="B45" s="201" t="s">
        <v>26</v>
      </c>
      <c r="C45" s="200" t="s">
        <v>87</v>
      </c>
      <c r="D45" s="200" t="s">
        <v>100</v>
      </c>
      <c r="E45" s="200" t="s">
        <v>272</v>
      </c>
      <c r="F45" s="200" t="s">
        <v>275</v>
      </c>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208"/>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row>
    <row r="46" spans="2:66" x14ac:dyDescent="0.25">
      <c r="B46" s="211" t="s">
        <v>26</v>
      </c>
      <c r="C46" s="202" t="s">
        <v>87</v>
      </c>
      <c r="D46" s="202" t="s">
        <v>100</v>
      </c>
      <c r="E46" s="203" t="s">
        <v>276</v>
      </c>
      <c r="F46" s="202" t="s">
        <v>277</v>
      </c>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9"/>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row>
    <row r="47" spans="2:66" x14ac:dyDescent="0.25">
      <c r="B47" s="201" t="s">
        <v>26</v>
      </c>
      <c r="C47" s="200" t="s">
        <v>87</v>
      </c>
      <c r="D47" s="200" t="s">
        <v>100</v>
      </c>
      <c r="E47" s="200" t="s">
        <v>278</v>
      </c>
      <c r="F47" s="200" t="s">
        <v>273</v>
      </c>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208"/>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row>
    <row r="48" spans="2:66" x14ac:dyDescent="0.25">
      <c r="B48" s="201" t="s">
        <v>26</v>
      </c>
      <c r="C48" s="200" t="s">
        <v>87</v>
      </c>
      <c r="D48" s="200" t="s">
        <v>100</v>
      </c>
      <c r="E48" s="200" t="s">
        <v>278</v>
      </c>
      <c r="F48" s="200" t="s">
        <v>274</v>
      </c>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208"/>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row>
    <row r="49" spans="2:66" x14ac:dyDescent="0.25">
      <c r="B49" s="201" t="s">
        <v>26</v>
      </c>
      <c r="C49" s="200" t="s">
        <v>87</v>
      </c>
      <c r="D49" s="200" t="s">
        <v>100</v>
      </c>
      <c r="E49" s="200" t="s">
        <v>278</v>
      </c>
      <c r="F49" s="200" t="s">
        <v>275</v>
      </c>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208"/>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row>
    <row r="50" spans="2:66" x14ac:dyDescent="0.25">
      <c r="B50" s="211" t="s">
        <v>26</v>
      </c>
      <c r="C50" s="202" t="s">
        <v>87</v>
      </c>
      <c r="D50" s="202" t="s">
        <v>100</v>
      </c>
      <c r="E50" s="203" t="s">
        <v>279</v>
      </c>
      <c r="F50" s="204" t="s">
        <v>277</v>
      </c>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9"/>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row>
    <row r="51" spans="2:66" x14ac:dyDescent="0.25">
      <c r="B51" s="211" t="s">
        <v>26</v>
      </c>
      <c r="C51" s="202" t="s">
        <v>87</v>
      </c>
      <c r="D51" s="202" t="s">
        <v>100</v>
      </c>
      <c r="E51" s="204" t="s">
        <v>280</v>
      </c>
      <c r="F51" s="203" t="s">
        <v>281</v>
      </c>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9"/>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row>
    <row r="52" spans="2:66" x14ac:dyDescent="0.25">
      <c r="B52" s="211" t="s">
        <v>26</v>
      </c>
      <c r="C52" s="202" t="s">
        <v>87</v>
      </c>
      <c r="D52" s="202" t="s">
        <v>100</v>
      </c>
      <c r="E52" s="204" t="s">
        <v>280</v>
      </c>
      <c r="F52" s="203" t="s">
        <v>282</v>
      </c>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9"/>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row>
    <row r="53" spans="2:66" x14ac:dyDescent="0.25">
      <c r="B53" s="211" t="s">
        <v>26</v>
      </c>
      <c r="C53" s="202" t="s">
        <v>87</v>
      </c>
      <c r="D53" s="202" t="s">
        <v>100</v>
      </c>
      <c r="E53" s="204" t="s">
        <v>280</v>
      </c>
      <c r="F53" s="203" t="s">
        <v>283</v>
      </c>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9"/>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row>
    <row r="54" spans="2:66" x14ac:dyDescent="0.25">
      <c r="B54" s="213" t="s">
        <v>26</v>
      </c>
      <c r="C54" s="214" t="s">
        <v>87</v>
      </c>
      <c r="D54" s="225" t="s">
        <v>85</v>
      </c>
      <c r="E54" s="215" t="s">
        <v>280</v>
      </c>
      <c r="F54" s="215" t="s">
        <v>277</v>
      </c>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6"/>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row>
    <row r="55" spans="2:66" x14ac:dyDescent="0.25">
      <c r="B55" s="201" t="s">
        <v>26</v>
      </c>
      <c r="C55" s="200" t="s">
        <v>211</v>
      </c>
      <c r="D55" s="200" t="s">
        <v>100</v>
      </c>
      <c r="E55" s="200" t="s">
        <v>272</v>
      </c>
      <c r="F55" s="200" t="s">
        <v>273</v>
      </c>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208"/>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row>
    <row r="56" spans="2:66" x14ac:dyDescent="0.25">
      <c r="B56" s="201" t="s">
        <v>26</v>
      </c>
      <c r="C56" s="200" t="s">
        <v>211</v>
      </c>
      <c r="D56" s="200" t="s">
        <v>100</v>
      </c>
      <c r="E56" s="200" t="s">
        <v>272</v>
      </c>
      <c r="F56" s="200" t="s">
        <v>274</v>
      </c>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208"/>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row>
    <row r="57" spans="2:66" x14ac:dyDescent="0.25">
      <c r="B57" s="201" t="s">
        <v>26</v>
      </c>
      <c r="C57" s="200" t="s">
        <v>211</v>
      </c>
      <c r="D57" s="200" t="s">
        <v>100</v>
      </c>
      <c r="E57" s="200" t="s">
        <v>272</v>
      </c>
      <c r="F57" s="200" t="s">
        <v>275</v>
      </c>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208"/>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row>
    <row r="58" spans="2:66" x14ac:dyDescent="0.25">
      <c r="B58" s="211" t="s">
        <v>26</v>
      </c>
      <c r="C58" s="202" t="s">
        <v>211</v>
      </c>
      <c r="D58" s="202" t="s">
        <v>100</v>
      </c>
      <c r="E58" s="203" t="s">
        <v>276</v>
      </c>
      <c r="F58" s="204" t="s">
        <v>277</v>
      </c>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9"/>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row>
    <row r="59" spans="2:66" x14ac:dyDescent="0.25">
      <c r="B59" s="201" t="s">
        <v>26</v>
      </c>
      <c r="C59" s="200" t="s">
        <v>211</v>
      </c>
      <c r="D59" s="200" t="s">
        <v>100</v>
      </c>
      <c r="E59" s="200" t="s">
        <v>278</v>
      </c>
      <c r="F59" s="200" t="s">
        <v>273</v>
      </c>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208"/>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row>
    <row r="60" spans="2:66" x14ac:dyDescent="0.25">
      <c r="B60" s="201" t="s">
        <v>26</v>
      </c>
      <c r="C60" s="200" t="s">
        <v>211</v>
      </c>
      <c r="D60" s="200" t="s">
        <v>100</v>
      </c>
      <c r="E60" s="200" t="s">
        <v>278</v>
      </c>
      <c r="F60" s="200" t="s">
        <v>274</v>
      </c>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208"/>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row>
    <row r="61" spans="2:66" x14ac:dyDescent="0.25">
      <c r="B61" s="201" t="s">
        <v>26</v>
      </c>
      <c r="C61" s="200" t="s">
        <v>211</v>
      </c>
      <c r="D61" s="200" t="s">
        <v>100</v>
      </c>
      <c r="E61" s="200" t="s">
        <v>278</v>
      </c>
      <c r="F61" s="200" t="s">
        <v>275</v>
      </c>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208"/>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row>
    <row r="62" spans="2:66" x14ac:dyDescent="0.25">
      <c r="B62" s="211" t="s">
        <v>26</v>
      </c>
      <c r="C62" s="202" t="s">
        <v>211</v>
      </c>
      <c r="D62" s="202" t="s">
        <v>100</v>
      </c>
      <c r="E62" s="203" t="s">
        <v>279</v>
      </c>
      <c r="F62" s="204" t="s">
        <v>277</v>
      </c>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9"/>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row>
    <row r="63" spans="2:66" x14ac:dyDescent="0.25">
      <c r="B63" s="211" t="s">
        <v>26</v>
      </c>
      <c r="C63" s="202" t="s">
        <v>211</v>
      </c>
      <c r="D63" s="202" t="s">
        <v>100</v>
      </c>
      <c r="E63" s="204" t="s">
        <v>280</v>
      </c>
      <c r="F63" s="203" t="s">
        <v>281</v>
      </c>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9"/>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row>
    <row r="64" spans="2:66" x14ac:dyDescent="0.25">
      <c r="B64" s="211" t="s">
        <v>26</v>
      </c>
      <c r="C64" s="202" t="s">
        <v>211</v>
      </c>
      <c r="D64" s="202" t="s">
        <v>100</v>
      </c>
      <c r="E64" s="204" t="s">
        <v>280</v>
      </c>
      <c r="F64" s="203" t="s">
        <v>282</v>
      </c>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9"/>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row>
    <row r="65" spans="2:66" x14ac:dyDescent="0.25">
      <c r="B65" s="211" t="s">
        <v>26</v>
      </c>
      <c r="C65" s="202" t="s">
        <v>211</v>
      </c>
      <c r="D65" s="202" t="s">
        <v>100</v>
      </c>
      <c r="E65" s="204" t="s">
        <v>280</v>
      </c>
      <c r="F65" s="203" t="s">
        <v>283</v>
      </c>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9"/>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row>
    <row r="66" spans="2:66" x14ac:dyDescent="0.25">
      <c r="B66" s="186" t="s">
        <v>26</v>
      </c>
      <c r="C66" s="183" t="s">
        <v>211</v>
      </c>
      <c r="D66" s="182" t="s">
        <v>85</v>
      </c>
      <c r="E66" s="181" t="s">
        <v>280</v>
      </c>
      <c r="F66" s="181" t="s">
        <v>277</v>
      </c>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217"/>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row>
    <row r="67" spans="2:66" x14ac:dyDescent="0.25">
      <c r="B67" s="189" t="s">
        <v>26</v>
      </c>
      <c r="C67" s="120" t="s">
        <v>84</v>
      </c>
      <c r="D67" s="119" t="s">
        <v>85</v>
      </c>
      <c r="E67" s="120" t="s">
        <v>280</v>
      </c>
      <c r="F67" s="120" t="s">
        <v>277</v>
      </c>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218"/>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row>
    <row r="68" spans="2:66" x14ac:dyDescent="0.25">
      <c r="B68" s="201" t="s">
        <v>28</v>
      </c>
      <c r="C68" s="200" t="s">
        <v>25</v>
      </c>
      <c r="D68" s="200" t="s">
        <v>100</v>
      </c>
      <c r="E68" s="200" t="s">
        <v>272</v>
      </c>
      <c r="F68" s="200" t="s">
        <v>273</v>
      </c>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208"/>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row>
    <row r="69" spans="2:66" x14ac:dyDescent="0.25">
      <c r="B69" s="201" t="s">
        <v>28</v>
      </c>
      <c r="C69" s="200" t="s">
        <v>25</v>
      </c>
      <c r="D69" s="200" t="s">
        <v>100</v>
      </c>
      <c r="E69" s="200" t="s">
        <v>272</v>
      </c>
      <c r="F69" s="200" t="s">
        <v>274</v>
      </c>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208"/>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row>
    <row r="70" spans="2:66" x14ac:dyDescent="0.25">
      <c r="B70" s="201" t="s">
        <v>28</v>
      </c>
      <c r="C70" s="200" t="s">
        <v>25</v>
      </c>
      <c r="D70" s="200" t="s">
        <v>100</v>
      </c>
      <c r="E70" s="200" t="s">
        <v>272</v>
      </c>
      <c r="F70" s="200" t="s">
        <v>275</v>
      </c>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208"/>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row>
    <row r="71" spans="2:66" x14ac:dyDescent="0.25">
      <c r="B71" s="211" t="s">
        <v>28</v>
      </c>
      <c r="C71" s="202" t="s">
        <v>25</v>
      </c>
      <c r="D71" s="202" t="s">
        <v>100</v>
      </c>
      <c r="E71" s="203" t="s">
        <v>276</v>
      </c>
      <c r="F71" s="204" t="s">
        <v>277</v>
      </c>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9"/>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204"/>
      <c r="BL71" s="204"/>
      <c r="BM71" s="204"/>
      <c r="BN71" s="204"/>
    </row>
    <row r="72" spans="2:66" x14ac:dyDescent="0.25">
      <c r="B72" s="201" t="s">
        <v>28</v>
      </c>
      <c r="C72" s="200" t="s">
        <v>25</v>
      </c>
      <c r="D72" s="200" t="s">
        <v>100</v>
      </c>
      <c r="E72" s="200" t="s">
        <v>278</v>
      </c>
      <c r="F72" s="200" t="s">
        <v>273</v>
      </c>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208"/>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row>
    <row r="73" spans="2:66" x14ac:dyDescent="0.25">
      <c r="B73" s="201" t="s">
        <v>28</v>
      </c>
      <c r="C73" s="200" t="s">
        <v>25</v>
      </c>
      <c r="D73" s="200" t="s">
        <v>100</v>
      </c>
      <c r="E73" s="200" t="s">
        <v>278</v>
      </c>
      <c r="F73" s="200" t="s">
        <v>274</v>
      </c>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208"/>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row>
    <row r="74" spans="2:66" x14ac:dyDescent="0.25">
      <c r="B74" s="201" t="s">
        <v>28</v>
      </c>
      <c r="C74" s="200" t="s">
        <v>25</v>
      </c>
      <c r="D74" s="200" t="s">
        <v>100</v>
      </c>
      <c r="E74" s="200" t="s">
        <v>278</v>
      </c>
      <c r="F74" s="200" t="s">
        <v>275</v>
      </c>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208"/>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row>
    <row r="75" spans="2:66" x14ac:dyDescent="0.25">
      <c r="B75" s="211" t="s">
        <v>28</v>
      </c>
      <c r="C75" s="202" t="s">
        <v>25</v>
      </c>
      <c r="D75" s="202" t="s">
        <v>100</v>
      </c>
      <c r="E75" s="203" t="s">
        <v>279</v>
      </c>
      <c r="F75" s="204" t="s">
        <v>277</v>
      </c>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9"/>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row>
    <row r="76" spans="2:66" x14ac:dyDescent="0.25">
      <c r="B76" s="211" t="s">
        <v>28</v>
      </c>
      <c r="C76" s="202" t="s">
        <v>25</v>
      </c>
      <c r="D76" s="202" t="s">
        <v>100</v>
      </c>
      <c r="E76" s="204" t="s">
        <v>280</v>
      </c>
      <c r="F76" s="203" t="s">
        <v>281</v>
      </c>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9"/>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row>
    <row r="77" spans="2:66" x14ac:dyDescent="0.25">
      <c r="B77" s="211" t="s">
        <v>28</v>
      </c>
      <c r="C77" s="202" t="s">
        <v>25</v>
      </c>
      <c r="D77" s="202" t="s">
        <v>100</v>
      </c>
      <c r="E77" s="204" t="s">
        <v>280</v>
      </c>
      <c r="F77" s="203" t="s">
        <v>282</v>
      </c>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9"/>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row>
    <row r="78" spans="2:66" x14ac:dyDescent="0.25">
      <c r="B78" s="211" t="s">
        <v>28</v>
      </c>
      <c r="C78" s="202" t="s">
        <v>25</v>
      </c>
      <c r="D78" s="202" t="s">
        <v>100</v>
      </c>
      <c r="E78" s="204" t="s">
        <v>280</v>
      </c>
      <c r="F78" s="203" t="s">
        <v>283</v>
      </c>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9"/>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row>
    <row r="79" spans="2:66" x14ac:dyDescent="0.25">
      <c r="B79" s="186" t="s">
        <v>28</v>
      </c>
      <c r="C79" s="183" t="s">
        <v>25</v>
      </c>
      <c r="D79" s="182" t="s">
        <v>85</v>
      </c>
      <c r="E79" s="181" t="s">
        <v>280</v>
      </c>
      <c r="F79" s="181" t="s">
        <v>277</v>
      </c>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217"/>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1"/>
      <c r="BM79" s="181"/>
      <c r="BN79" s="181"/>
    </row>
    <row r="80" spans="2:66" x14ac:dyDescent="0.25">
      <c r="B80" s="201" t="s">
        <v>28</v>
      </c>
      <c r="C80" s="200" t="s">
        <v>210</v>
      </c>
      <c r="D80" s="200" t="s">
        <v>100</v>
      </c>
      <c r="E80" s="200" t="s">
        <v>272</v>
      </c>
      <c r="F80" s="200" t="s">
        <v>273</v>
      </c>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208"/>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row>
    <row r="81" spans="2:66" x14ac:dyDescent="0.25">
      <c r="B81" s="201" t="s">
        <v>28</v>
      </c>
      <c r="C81" s="200" t="s">
        <v>210</v>
      </c>
      <c r="D81" s="200" t="s">
        <v>100</v>
      </c>
      <c r="E81" s="200" t="s">
        <v>272</v>
      </c>
      <c r="F81" s="200" t="s">
        <v>274</v>
      </c>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208"/>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row>
    <row r="82" spans="2:66" x14ac:dyDescent="0.25">
      <c r="B82" s="201" t="s">
        <v>28</v>
      </c>
      <c r="C82" s="200" t="s">
        <v>210</v>
      </c>
      <c r="D82" s="200" t="s">
        <v>100</v>
      </c>
      <c r="E82" s="200" t="s">
        <v>272</v>
      </c>
      <c r="F82" s="200" t="s">
        <v>275</v>
      </c>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208"/>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row>
    <row r="83" spans="2:66" x14ac:dyDescent="0.25">
      <c r="B83" s="211" t="s">
        <v>28</v>
      </c>
      <c r="C83" s="202" t="s">
        <v>210</v>
      </c>
      <c r="D83" s="202" t="s">
        <v>100</v>
      </c>
      <c r="E83" s="203" t="s">
        <v>276</v>
      </c>
      <c r="F83" s="204" t="s">
        <v>277</v>
      </c>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9"/>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row>
    <row r="84" spans="2:66" x14ac:dyDescent="0.25">
      <c r="B84" s="201" t="s">
        <v>28</v>
      </c>
      <c r="C84" s="200" t="s">
        <v>210</v>
      </c>
      <c r="D84" s="200" t="s">
        <v>100</v>
      </c>
      <c r="E84" s="200" t="s">
        <v>278</v>
      </c>
      <c r="F84" s="200" t="s">
        <v>273</v>
      </c>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208"/>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row>
    <row r="85" spans="2:66" x14ac:dyDescent="0.25">
      <c r="B85" s="201" t="s">
        <v>28</v>
      </c>
      <c r="C85" s="200" t="s">
        <v>210</v>
      </c>
      <c r="D85" s="200" t="s">
        <v>100</v>
      </c>
      <c r="E85" s="200" t="s">
        <v>278</v>
      </c>
      <c r="F85" s="200" t="s">
        <v>274</v>
      </c>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208"/>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row>
    <row r="86" spans="2:66" x14ac:dyDescent="0.25">
      <c r="B86" s="201" t="s">
        <v>28</v>
      </c>
      <c r="C86" s="200" t="s">
        <v>210</v>
      </c>
      <c r="D86" s="200" t="s">
        <v>100</v>
      </c>
      <c r="E86" s="200" t="s">
        <v>278</v>
      </c>
      <c r="F86" s="200" t="s">
        <v>275</v>
      </c>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208"/>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row>
    <row r="87" spans="2:66" x14ac:dyDescent="0.25">
      <c r="B87" s="211" t="s">
        <v>28</v>
      </c>
      <c r="C87" s="202" t="s">
        <v>210</v>
      </c>
      <c r="D87" s="202" t="s">
        <v>100</v>
      </c>
      <c r="E87" s="203" t="s">
        <v>279</v>
      </c>
      <c r="F87" s="204" t="s">
        <v>277</v>
      </c>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9"/>
      <c r="AN87" s="204"/>
      <c r="AO87" s="204"/>
      <c r="AP87" s="204"/>
      <c r="AQ87" s="204"/>
      <c r="AR87" s="204"/>
      <c r="AS87" s="204"/>
      <c r="AT87" s="204"/>
      <c r="AU87" s="204"/>
      <c r="AV87" s="204"/>
      <c r="AW87" s="204"/>
      <c r="AX87" s="204"/>
      <c r="AY87" s="204"/>
      <c r="AZ87" s="204"/>
      <c r="BA87" s="204"/>
      <c r="BB87" s="204"/>
      <c r="BC87" s="204"/>
      <c r="BD87" s="204"/>
      <c r="BE87" s="204"/>
      <c r="BF87" s="204"/>
      <c r="BG87" s="204"/>
      <c r="BH87" s="204"/>
      <c r="BI87" s="204"/>
      <c r="BJ87" s="204"/>
      <c r="BK87" s="204"/>
      <c r="BL87" s="204"/>
      <c r="BM87" s="204"/>
      <c r="BN87" s="204"/>
    </row>
    <row r="88" spans="2:66" x14ac:dyDescent="0.25">
      <c r="B88" s="211" t="s">
        <v>28</v>
      </c>
      <c r="C88" s="202" t="s">
        <v>210</v>
      </c>
      <c r="D88" s="202" t="s">
        <v>100</v>
      </c>
      <c r="E88" s="204" t="s">
        <v>280</v>
      </c>
      <c r="F88" s="203" t="s">
        <v>281</v>
      </c>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9"/>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row>
    <row r="89" spans="2:66" x14ac:dyDescent="0.25">
      <c r="B89" s="211" t="s">
        <v>28</v>
      </c>
      <c r="C89" s="202" t="s">
        <v>210</v>
      </c>
      <c r="D89" s="202" t="s">
        <v>100</v>
      </c>
      <c r="E89" s="204" t="s">
        <v>280</v>
      </c>
      <c r="F89" s="203" t="s">
        <v>282</v>
      </c>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9"/>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row>
    <row r="90" spans="2:66" x14ac:dyDescent="0.25">
      <c r="B90" s="211" t="s">
        <v>28</v>
      </c>
      <c r="C90" s="202" t="s">
        <v>210</v>
      </c>
      <c r="D90" s="202" t="s">
        <v>100</v>
      </c>
      <c r="E90" s="204" t="s">
        <v>280</v>
      </c>
      <c r="F90" s="203" t="s">
        <v>283</v>
      </c>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9"/>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row>
    <row r="91" spans="2:66" x14ac:dyDescent="0.25">
      <c r="B91" s="186" t="s">
        <v>28</v>
      </c>
      <c r="C91" s="183" t="s">
        <v>210</v>
      </c>
      <c r="D91" s="182" t="s">
        <v>85</v>
      </c>
      <c r="E91" s="181" t="s">
        <v>280</v>
      </c>
      <c r="F91" s="181" t="s">
        <v>277</v>
      </c>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217"/>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c r="BK91" s="181"/>
      <c r="BL91" s="181"/>
      <c r="BM91" s="181"/>
      <c r="BN91" s="181"/>
    </row>
    <row r="92" spans="2:66" x14ac:dyDescent="0.25">
      <c r="B92" s="201" t="s">
        <v>28</v>
      </c>
      <c r="C92" s="200" t="s">
        <v>87</v>
      </c>
      <c r="D92" s="200" t="s">
        <v>100</v>
      </c>
      <c r="E92" s="200" t="s">
        <v>272</v>
      </c>
      <c r="F92" s="200" t="s">
        <v>273</v>
      </c>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208"/>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90"/>
      <c r="BJ92" s="190"/>
      <c r="BK92" s="190"/>
      <c r="BL92" s="190"/>
      <c r="BM92" s="190"/>
      <c r="BN92" s="190"/>
    </row>
    <row r="93" spans="2:66" x14ac:dyDescent="0.25">
      <c r="B93" s="201" t="s">
        <v>28</v>
      </c>
      <c r="C93" s="200" t="s">
        <v>87</v>
      </c>
      <c r="D93" s="200" t="s">
        <v>100</v>
      </c>
      <c r="E93" s="200" t="s">
        <v>272</v>
      </c>
      <c r="F93" s="200" t="s">
        <v>274</v>
      </c>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208"/>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row>
    <row r="94" spans="2:66" x14ac:dyDescent="0.25">
      <c r="B94" s="201" t="s">
        <v>28</v>
      </c>
      <c r="C94" s="200" t="s">
        <v>87</v>
      </c>
      <c r="D94" s="200" t="s">
        <v>100</v>
      </c>
      <c r="E94" s="200" t="s">
        <v>272</v>
      </c>
      <c r="F94" s="200" t="s">
        <v>275</v>
      </c>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208"/>
      <c r="AN94" s="190"/>
      <c r="AO94" s="190"/>
      <c r="AP94" s="190"/>
      <c r="AQ94" s="190"/>
      <c r="AR94" s="190"/>
      <c r="AS94" s="190"/>
      <c r="AT94" s="190"/>
      <c r="AU94" s="190"/>
      <c r="AV94" s="190"/>
      <c r="AW94" s="190"/>
      <c r="AX94" s="190"/>
      <c r="AY94" s="190"/>
      <c r="AZ94" s="190"/>
      <c r="BA94" s="190"/>
      <c r="BB94" s="190"/>
      <c r="BC94" s="190"/>
      <c r="BD94" s="190"/>
      <c r="BE94" s="190"/>
      <c r="BF94" s="190"/>
      <c r="BG94" s="190"/>
      <c r="BH94" s="190"/>
      <c r="BI94" s="190"/>
      <c r="BJ94" s="190"/>
      <c r="BK94" s="190"/>
      <c r="BL94" s="190"/>
      <c r="BM94" s="190"/>
      <c r="BN94" s="190"/>
    </row>
    <row r="95" spans="2:66" x14ac:dyDescent="0.25">
      <c r="B95" s="211" t="s">
        <v>28</v>
      </c>
      <c r="C95" s="202" t="s">
        <v>87</v>
      </c>
      <c r="D95" s="202" t="s">
        <v>100</v>
      </c>
      <c r="E95" s="203" t="s">
        <v>276</v>
      </c>
      <c r="F95" s="204" t="s">
        <v>277</v>
      </c>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9"/>
      <c r="AN95" s="204"/>
      <c r="AO95" s="204"/>
      <c r="AP95" s="204"/>
      <c r="AQ95" s="204"/>
      <c r="AR95" s="204"/>
      <c r="AS95" s="204"/>
      <c r="AT95" s="204"/>
      <c r="AU95" s="204"/>
      <c r="AV95" s="204"/>
      <c r="AW95" s="204"/>
      <c r="AX95" s="204"/>
      <c r="AY95" s="204"/>
      <c r="AZ95" s="204"/>
      <c r="BA95" s="204"/>
      <c r="BB95" s="204"/>
      <c r="BC95" s="204"/>
      <c r="BD95" s="204"/>
      <c r="BE95" s="204"/>
      <c r="BF95" s="204"/>
      <c r="BG95" s="204"/>
      <c r="BH95" s="204"/>
      <c r="BI95" s="204"/>
      <c r="BJ95" s="204"/>
      <c r="BK95" s="204"/>
      <c r="BL95" s="204"/>
      <c r="BM95" s="204"/>
      <c r="BN95" s="204"/>
    </row>
    <row r="96" spans="2:66" x14ac:dyDescent="0.25">
      <c r="B96" s="201" t="s">
        <v>28</v>
      </c>
      <c r="C96" s="200" t="s">
        <v>87</v>
      </c>
      <c r="D96" s="200" t="s">
        <v>100</v>
      </c>
      <c r="E96" s="200" t="s">
        <v>278</v>
      </c>
      <c r="F96" s="200" t="s">
        <v>273</v>
      </c>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208"/>
      <c r="AN96" s="190"/>
      <c r="AO96" s="190"/>
      <c r="AP96" s="190"/>
      <c r="AQ96" s="190"/>
      <c r="AR96" s="190"/>
      <c r="AS96" s="190"/>
      <c r="AT96" s="190"/>
      <c r="AU96" s="190"/>
      <c r="AV96" s="190"/>
      <c r="AW96" s="190"/>
      <c r="AX96" s="190"/>
      <c r="AY96" s="190"/>
      <c r="AZ96" s="190"/>
      <c r="BA96" s="190"/>
      <c r="BB96" s="190"/>
      <c r="BC96" s="190"/>
      <c r="BD96" s="190"/>
      <c r="BE96" s="190"/>
      <c r="BF96" s="190"/>
      <c r="BG96" s="190"/>
      <c r="BH96" s="190"/>
      <c r="BI96" s="190"/>
      <c r="BJ96" s="190"/>
      <c r="BK96" s="190"/>
      <c r="BL96" s="190"/>
      <c r="BM96" s="190"/>
      <c r="BN96" s="190"/>
    </row>
    <row r="97" spans="2:66" x14ac:dyDescent="0.25">
      <c r="B97" s="201" t="s">
        <v>28</v>
      </c>
      <c r="C97" s="200" t="s">
        <v>87</v>
      </c>
      <c r="D97" s="200" t="s">
        <v>100</v>
      </c>
      <c r="E97" s="200" t="s">
        <v>278</v>
      </c>
      <c r="F97" s="200" t="s">
        <v>274</v>
      </c>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208"/>
      <c r="AN97" s="190"/>
      <c r="AO97" s="190"/>
      <c r="AP97" s="190"/>
      <c r="AQ97" s="190"/>
      <c r="AR97" s="190"/>
      <c r="AS97" s="190"/>
      <c r="AT97" s="190"/>
      <c r="AU97" s="190"/>
      <c r="AV97" s="190"/>
      <c r="AW97" s="190"/>
      <c r="AX97" s="190"/>
      <c r="AY97" s="190"/>
      <c r="AZ97" s="190"/>
      <c r="BA97" s="190"/>
      <c r="BB97" s="190"/>
      <c r="BC97" s="190"/>
      <c r="BD97" s="190"/>
      <c r="BE97" s="190"/>
      <c r="BF97" s="190"/>
      <c r="BG97" s="190"/>
      <c r="BH97" s="190"/>
      <c r="BI97" s="190"/>
      <c r="BJ97" s="190"/>
      <c r="BK97" s="190"/>
      <c r="BL97" s="190"/>
      <c r="BM97" s="190"/>
      <c r="BN97" s="190"/>
    </row>
    <row r="98" spans="2:66" x14ac:dyDescent="0.25">
      <c r="B98" s="201" t="s">
        <v>28</v>
      </c>
      <c r="C98" s="200" t="s">
        <v>87</v>
      </c>
      <c r="D98" s="200" t="s">
        <v>100</v>
      </c>
      <c r="E98" s="200" t="s">
        <v>278</v>
      </c>
      <c r="F98" s="200" t="s">
        <v>275</v>
      </c>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208"/>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row>
    <row r="99" spans="2:66" x14ac:dyDescent="0.25">
      <c r="B99" s="211" t="s">
        <v>28</v>
      </c>
      <c r="C99" s="202" t="s">
        <v>87</v>
      </c>
      <c r="D99" s="202" t="s">
        <v>100</v>
      </c>
      <c r="E99" s="203" t="s">
        <v>279</v>
      </c>
      <c r="F99" s="204" t="s">
        <v>277</v>
      </c>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9"/>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204"/>
      <c r="BM99" s="204"/>
      <c r="BN99" s="204"/>
    </row>
    <row r="100" spans="2:66" x14ac:dyDescent="0.25">
      <c r="B100" s="211" t="s">
        <v>28</v>
      </c>
      <c r="C100" s="202" t="s">
        <v>87</v>
      </c>
      <c r="D100" s="202" t="s">
        <v>100</v>
      </c>
      <c r="E100" s="204" t="s">
        <v>280</v>
      </c>
      <c r="F100" s="203" t="s">
        <v>281</v>
      </c>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9"/>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row>
    <row r="101" spans="2:66" x14ac:dyDescent="0.25">
      <c r="B101" s="211" t="s">
        <v>28</v>
      </c>
      <c r="C101" s="202" t="s">
        <v>87</v>
      </c>
      <c r="D101" s="202" t="s">
        <v>100</v>
      </c>
      <c r="E101" s="204" t="s">
        <v>280</v>
      </c>
      <c r="F101" s="203" t="s">
        <v>282</v>
      </c>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9"/>
      <c r="AN101" s="204"/>
      <c r="AO101" s="204"/>
      <c r="AP101" s="204"/>
      <c r="AQ101" s="204"/>
      <c r="AR101" s="204"/>
      <c r="AS101" s="204"/>
      <c r="AT101" s="204"/>
      <c r="AU101" s="204"/>
      <c r="AV101" s="204"/>
      <c r="AW101" s="204"/>
      <c r="AX101" s="204"/>
      <c r="AY101" s="204"/>
      <c r="AZ101" s="204"/>
      <c r="BA101" s="204"/>
      <c r="BB101" s="204"/>
      <c r="BC101" s="204"/>
      <c r="BD101" s="204"/>
      <c r="BE101" s="204"/>
      <c r="BF101" s="204"/>
      <c r="BG101" s="204"/>
      <c r="BH101" s="204"/>
      <c r="BI101" s="204"/>
      <c r="BJ101" s="204"/>
      <c r="BK101" s="204"/>
      <c r="BL101" s="204"/>
      <c r="BM101" s="204"/>
      <c r="BN101" s="204"/>
    </row>
    <row r="102" spans="2:66" x14ac:dyDescent="0.25">
      <c r="B102" s="211" t="s">
        <v>28</v>
      </c>
      <c r="C102" s="202" t="s">
        <v>87</v>
      </c>
      <c r="D102" s="202" t="s">
        <v>100</v>
      </c>
      <c r="E102" s="204" t="s">
        <v>280</v>
      </c>
      <c r="F102" s="203" t="s">
        <v>283</v>
      </c>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c r="AM102" s="209"/>
      <c r="AN102" s="204"/>
      <c r="AO102" s="204"/>
      <c r="AP102" s="204"/>
      <c r="AQ102" s="204"/>
      <c r="AR102" s="204"/>
      <c r="AS102" s="204"/>
      <c r="AT102" s="204"/>
      <c r="AU102" s="204"/>
      <c r="AV102" s="204"/>
      <c r="AW102" s="204"/>
      <c r="AX102" s="204"/>
      <c r="AY102" s="204"/>
      <c r="AZ102" s="204"/>
      <c r="BA102" s="204"/>
      <c r="BB102" s="204"/>
      <c r="BC102" s="204"/>
      <c r="BD102" s="204"/>
      <c r="BE102" s="204"/>
      <c r="BF102" s="204"/>
      <c r="BG102" s="204"/>
      <c r="BH102" s="204"/>
      <c r="BI102" s="204"/>
      <c r="BJ102" s="204"/>
      <c r="BK102" s="204"/>
      <c r="BL102" s="204"/>
      <c r="BM102" s="204"/>
      <c r="BN102" s="204"/>
    </row>
    <row r="103" spans="2:66" x14ac:dyDescent="0.25">
      <c r="B103" s="186" t="s">
        <v>28</v>
      </c>
      <c r="C103" s="183" t="s">
        <v>87</v>
      </c>
      <c r="D103" s="182" t="s">
        <v>85</v>
      </c>
      <c r="E103" s="181" t="s">
        <v>280</v>
      </c>
      <c r="F103" s="181" t="s">
        <v>277</v>
      </c>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217"/>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row>
    <row r="104" spans="2:66" x14ac:dyDescent="0.25">
      <c r="B104" s="201" t="s">
        <v>28</v>
      </c>
      <c r="C104" s="200" t="s">
        <v>211</v>
      </c>
      <c r="D104" s="200" t="s">
        <v>100</v>
      </c>
      <c r="E104" s="200" t="s">
        <v>272</v>
      </c>
      <c r="F104" s="200" t="s">
        <v>273</v>
      </c>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208"/>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row>
    <row r="105" spans="2:66" x14ac:dyDescent="0.25">
      <c r="B105" s="201" t="s">
        <v>28</v>
      </c>
      <c r="C105" s="200" t="s">
        <v>211</v>
      </c>
      <c r="D105" s="200" t="s">
        <v>100</v>
      </c>
      <c r="E105" s="200" t="s">
        <v>272</v>
      </c>
      <c r="F105" s="200" t="s">
        <v>274</v>
      </c>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208"/>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row>
    <row r="106" spans="2:66" x14ac:dyDescent="0.25">
      <c r="B106" s="201" t="s">
        <v>28</v>
      </c>
      <c r="C106" s="200" t="s">
        <v>211</v>
      </c>
      <c r="D106" s="200" t="s">
        <v>100</v>
      </c>
      <c r="E106" s="200" t="s">
        <v>272</v>
      </c>
      <c r="F106" s="200" t="s">
        <v>275</v>
      </c>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208"/>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90"/>
    </row>
    <row r="107" spans="2:66" x14ac:dyDescent="0.25">
      <c r="B107" s="211" t="s">
        <v>28</v>
      </c>
      <c r="C107" s="202" t="s">
        <v>211</v>
      </c>
      <c r="D107" s="202" t="s">
        <v>100</v>
      </c>
      <c r="E107" s="203" t="s">
        <v>276</v>
      </c>
      <c r="F107" s="204" t="s">
        <v>277</v>
      </c>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c r="AJ107" s="204"/>
      <c r="AK107" s="204"/>
      <c r="AL107" s="204"/>
      <c r="AM107" s="209"/>
      <c r="AN107" s="204"/>
      <c r="AO107" s="204"/>
      <c r="AP107" s="204"/>
      <c r="AQ107" s="204"/>
      <c r="AR107" s="204"/>
      <c r="AS107" s="204"/>
      <c r="AT107" s="204"/>
      <c r="AU107" s="204"/>
      <c r="AV107" s="204"/>
      <c r="AW107" s="204"/>
      <c r="AX107" s="204"/>
      <c r="AY107" s="204"/>
      <c r="AZ107" s="204"/>
      <c r="BA107" s="204"/>
      <c r="BB107" s="204"/>
      <c r="BC107" s="204"/>
      <c r="BD107" s="204"/>
      <c r="BE107" s="204"/>
      <c r="BF107" s="204"/>
      <c r="BG107" s="204"/>
      <c r="BH107" s="204"/>
      <c r="BI107" s="204"/>
      <c r="BJ107" s="204"/>
      <c r="BK107" s="204"/>
      <c r="BL107" s="204"/>
      <c r="BM107" s="204"/>
      <c r="BN107" s="204"/>
    </row>
    <row r="108" spans="2:66" x14ac:dyDescent="0.25">
      <c r="B108" s="201" t="s">
        <v>28</v>
      </c>
      <c r="C108" s="200" t="s">
        <v>211</v>
      </c>
      <c r="D108" s="200" t="s">
        <v>100</v>
      </c>
      <c r="E108" s="200" t="s">
        <v>278</v>
      </c>
      <c r="F108" s="200" t="s">
        <v>273</v>
      </c>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208"/>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0"/>
      <c r="BI108" s="190"/>
      <c r="BJ108" s="190"/>
      <c r="BK108" s="190"/>
      <c r="BL108" s="190"/>
      <c r="BM108" s="190"/>
      <c r="BN108" s="190"/>
    </row>
    <row r="109" spans="2:66" x14ac:dyDescent="0.25">
      <c r="B109" s="201" t="s">
        <v>28</v>
      </c>
      <c r="C109" s="200" t="s">
        <v>211</v>
      </c>
      <c r="D109" s="200" t="s">
        <v>100</v>
      </c>
      <c r="E109" s="200" t="s">
        <v>278</v>
      </c>
      <c r="F109" s="200" t="s">
        <v>274</v>
      </c>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208"/>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row>
    <row r="110" spans="2:66" x14ac:dyDescent="0.25">
      <c r="B110" s="201" t="s">
        <v>28</v>
      </c>
      <c r="C110" s="200" t="s">
        <v>211</v>
      </c>
      <c r="D110" s="200" t="s">
        <v>100</v>
      </c>
      <c r="E110" s="200" t="s">
        <v>278</v>
      </c>
      <c r="F110" s="200" t="s">
        <v>275</v>
      </c>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208"/>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row>
    <row r="111" spans="2:66" x14ac:dyDescent="0.25">
      <c r="B111" s="211" t="s">
        <v>28</v>
      </c>
      <c r="C111" s="202" t="s">
        <v>211</v>
      </c>
      <c r="D111" s="202" t="s">
        <v>100</v>
      </c>
      <c r="E111" s="203" t="s">
        <v>279</v>
      </c>
      <c r="F111" s="204" t="s">
        <v>277</v>
      </c>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9"/>
      <c r="AN111" s="204"/>
      <c r="AO111" s="204"/>
      <c r="AP111" s="204"/>
      <c r="AQ111" s="204"/>
      <c r="AR111" s="204"/>
      <c r="AS111" s="204"/>
      <c r="AT111" s="204"/>
      <c r="AU111" s="204"/>
      <c r="AV111" s="204"/>
      <c r="AW111" s="204"/>
      <c r="AX111" s="204"/>
      <c r="AY111" s="204"/>
      <c r="AZ111" s="204"/>
      <c r="BA111" s="204"/>
      <c r="BB111" s="204"/>
      <c r="BC111" s="204"/>
      <c r="BD111" s="204"/>
      <c r="BE111" s="204"/>
      <c r="BF111" s="204"/>
      <c r="BG111" s="204"/>
      <c r="BH111" s="204"/>
      <c r="BI111" s="204"/>
      <c r="BJ111" s="204"/>
      <c r="BK111" s="204"/>
      <c r="BL111" s="204"/>
      <c r="BM111" s="204"/>
      <c r="BN111" s="204"/>
    </row>
    <row r="112" spans="2:66" x14ac:dyDescent="0.25">
      <c r="B112" s="211" t="s">
        <v>28</v>
      </c>
      <c r="C112" s="202" t="s">
        <v>211</v>
      </c>
      <c r="D112" s="202" t="s">
        <v>100</v>
      </c>
      <c r="E112" s="204" t="s">
        <v>280</v>
      </c>
      <c r="F112" s="203" t="s">
        <v>281</v>
      </c>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9"/>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204"/>
      <c r="BK112" s="204"/>
      <c r="BL112" s="204"/>
      <c r="BM112" s="204"/>
      <c r="BN112" s="204"/>
    </row>
    <row r="113" spans="2:66" x14ac:dyDescent="0.25">
      <c r="B113" s="211" t="s">
        <v>28</v>
      </c>
      <c r="C113" s="202" t="s">
        <v>211</v>
      </c>
      <c r="D113" s="202" t="s">
        <v>100</v>
      </c>
      <c r="E113" s="204" t="s">
        <v>280</v>
      </c>
      <c r="F113" s="203" t="s">
        <v>282</v>
      </c>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9"/>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row>
    <row r="114" spans="2:66" x14ac:dyDescent="0.25">
      <c r="B114" s="211" t="s">
        <v>28</v>
      </c>
      <c r="C114" s="202" t="s">
        <v>211</v>
      </c>
      <c r="D114" s="202" t="s">
        <v>100</v>
      </c>
      <c r="E114" s="204" t="s">
        <v>280</v>
      </c>
      <c r="F114" s="203" t="s">
        <v>283</v>
      </c>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9"/>
      <c r="AN114" s="204"/>
      <c r="AO114" s="204"/>
      <c r="AP114" s="204"/>
      <c r="AQ114" s="204"/>
      <c r="AR114" s="204"/>
      <c r="AS114" s="204"/>
      <c r="AT114" s="204"/>
      <c r="AU114" s="204"/>
      <c r="AV114" s="204"/>
      <c r="AW114" s="204"/>
      <c r="AX114" s="204"/>
      <c r="AY114" s="204"/>
      <c r="AZ114" s="204"/>
      <c r="BA114" s="204"/>
      <c r="BB114" s="204"/>
      <c r="BC114" s="204"/>
      <c r="BD114" s="204"/>
      <c r="BE114" s="204"/>
      <c r="BF114" s="204"/>
      <c r="BG114" s="204"/>
      <c r="BH114" s="204"/>
      <c r="BI114" s="204"/>
      <c r="BJ114" s="204"/>
      <c r="BK114" s="204"/>
      <c r="BL114" s="204"/>
      <c r="BM114" s="204"/>
      <c r="BN114" s="204"/>
    </row>
    <row r="115" spans="2:66" x14ac:dyDescent="0.25">
      <c r="B115" s="186" t="s">
        <v>28</v>
      </c>
      <c r="C115" s="183" t="s">
        <v>211</v>
      </c>
      <c r="D115" s="182" t="s">
        <v>85</v>
      </c>
      <c r="E115" s="181" t="s">
        <v>280</v>
      </c>
      <c r="F115" s="181" t="s">
        <v>277</v>
      </c>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217"/>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row>
    <row r="116" spans="2:66" x14ac:dyDescent="0.25">
      <c r="B116" s="189" t="s">
        <v>28</v>
      </c>
      <c r="C116" s="120" t="s">
        <v>84</v>
      </c>
      <c r="D116" s="119" t="s">
        <v>85</v>
      </c>
      <c r="E116" s="120" t="s">
        <v>280</v>
      </c>
      <c r="F116" s="120" t="s">
        <v>277</v>
      </c>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218"/>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row>
    <row r="117" spans="2:66" x14ac:dyDescent="0.25">
      <c r="B117" s="201" t="s">
        <v>29</v>
      </c>
      <c r="C117" s="200" t="s">
        <v>25</v>
      </c>
      <c r="D117" s="200" t="s">
        <v>100</v>
      </c>
      <c r="E117" s="200" t="s">
        <v>272</v>
      </c>
      <c r="F117" s="200" t="s">
        <v>273</v>
      </c>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208"/>
      <c r="AN117" s="190"/>
      <c r="AO117" s="190"/>
      <c r="AP117" s="190"/>
      <c r="AQ117" s="190"/>
      <c r="AR117" s="190"/>
      <c r="AS117" s="190"/>
      <c r="AT117" s="190"/>
      <c r="AU117" s="190"/>
      <c r="AV117" s="190"/>
      <c r="AW117" s="190"/>
      <c r="AX117" s="190"/>
      <c r="AY117" s="190"/>
      <c r="AZ117" s="190"/>
      <c r="BA117" s="190"/>
      <c r="BB117" s="190"/>
      <c r="BC117" s="190"/>
      <c r="BD117" s="190"/>
      <c r="BE117" s="190"/>
      <c r="BF117" s="190"/>
      <c r="BG117" s="190"/>
      <c r="BH117" s="190"/>
      <c r="BI117" s="190"/>
      <c r="BJ117" s="190"/>
      <c r="BK117" s="190"/>
      <c r="BL117" s="190"/>
      <c r="BM117" s="190"/>
      <c r="BN117" s="190"/>
    </row>
    <row r="118" spans="2:66" x14ac:dyDescent="0.25">
      <c r="B118" s="201" t="s">
        <v>29</v>
      </c>
      <c r="C118" s="200" t="s">
        <v>25</v>
      </c>
      <c r="D118" s="200" t="s">
        <v>100</v>
      </c>
      <c r="E118" s="200" t="s">
        <v>272</v>
      </c>
      <c r="F118" s="200" t="s">
        <v>274</v>
      </c>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208"/>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row>
    <row r="119" spans="2:66" x14ac:dyDescent="0.25">
      <c r="B119" s="201" t="s">
        <v>29</v>
      </c>
      <c r="C119" s="200" t="s">
        <v>25</v>
      </c>
      <c r="D119" s="200" t="s">
        <v>100</v>
      </c>
      <c r="E119" s="200" t="s">
        <v>272</v>
      </c>
      <c r="F119" s="200" t="s">
        <v>275</v>
      </c>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208"/>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row>
    <row r="120" spans="2:66" x14ac:dyDescent="0.25">
      <c r="B120" s="211" t="s">
        <v>29</v>
      </c>
      <c r="C120" s="202" t="s">
        <v>25</v>
      </c>
      <c r="D120" s="202" t="s">
        <v>100</v>
      </c>
      <c r="E120" s="203" t="s">
        <v>276</v>
      </c>
      <c r="F120" s="204" t="s">
        <v>277</v>
      </c>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9"/>
      <c r="AN120" s="204"/>
      <c r="AO120" s="204"/>
      <c r="AP120" s="204"/>
      <c r="AQ120" s="204"/>
      <c r="AR120" s="204"/>
      <c r="AS120" s="204"/>
      <c r="AT120" s="204"/>
      <c r="AU120" s="204"/>
      <c r="AV120" s="204"/>
      <c r="AW120" s="204"/>
      <c r="AX120" s="204"/>
      <c r="AY120" s="204"/>
      <c r="AZ120" s="204"/>
      <c r="BA120" s="204"/>
      <c r="BB120" s="204"/>
      <c r="BC120" s="204"/>
      <c r="BD120" s="204"/>
      <c r="BE120" s="204"/>
      <c r="BF120" s="204"/>
      <c r="BG120" s="204"/>
      <c r="BH120" s="204"/>
      <c r="BI120" s="204"/>
      <c r="BJ120" s="204"/>
      <c r="BK120" s="204"/>
      <c r="BL120" s="204"/>
      <c r="BM120" s="204"/>
      <c r="BN120" s="204"/>
    </row>
    <row r="121" spans="2:66" x14ac:dyDescent="0.25">
      <c r="B121" s="201" t="s">
        <v>29</v>
      </c>
      <c r="C121" s="200" t="s">
        <v>25</v>
      </c>
      <c r="D121" s="200" t="s">
        <v>100</v>
      </c>
      <c r="E121" s="200" t="s">
        <v>278</v>
      </c>
      <c r="F121" s="200" t="s">
        <v>273</v>
      </c>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208"/>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0"/>
      <c r="BL121" s="190"/>
      <c r="BM121" s="190"/>
      <c r="BN121" s="190"/>
    </row>
    <row r="122" spans="2:66" x14ac:dyDescent="0.25">
      <c r="B122" s="201" t="s">
        <v>29</v>
      </c>
      <c r="C122" s="200" t="s">
        <v>25</v>
      </c>
      <c r="D122" s="200" t="s">
        <v>100</v>
      </c>
      <c r="E122" s="200" t="s">
        <v>278</v>
      </c>
      <c r="F122" s="200" t="s">
        <v>274</v>
      </c>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208"/>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row>
    <row r="123" spans="2:66" x14ac:dyDescent="0.25">
      <c r="B123" s="201" t="s">
        <v>29</v>
      </c>
      <c r="C123" s="200" t="s">
        <v>25</v>
      </c>
      <c r="D123" s="200" t="s">
        <v>100</v>
      </c>
      <c r="E123" s="200" t="s">
        <v>278</v>
      </c>
      <c r="F123" s="200" t="s">
        <v>275</v>
      </c>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208"/>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row>
    <row r="124" spans="2:66" x14ac:dyDescent="0.25">
      <c r="B124" s="211" t="s">
        <v>29</v>
      </c>
      <c r="C124" s="202" t="s">
        <v>25</v>
      </c>
      <c r="D124" s="202" t="s">
        <v>100</v>
      </c>
      <c r="E124" s="203" t="s">
        <v>279</v>
      </c>
      <c r="F124" s="204" t="s">
        <v>277</v>
      </c>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9"/>
      <c r="AN124" s="204"/>
      <c r="AO124" s="204"/>
      <c r="AP124" s="204"/>
      <c r="AQ124" s="204"/>
      <c r="AR124" s="204"/>
      <c r="AS124" s="204"/>
      <c r="AT124" s="204"/>
      <c r="AU124" s="204"/>
      <c r="AV124" s="204"/>
      <c r="AW124" s="204"/>
      <c r="AX124" s="204"/>
      <c r="AY124" s="204"/>
      <c r="AZ124" s="204"/>
      <c r="BA124" s="204"/>
      <c r="BB124" s="204"/>
      <c r="BC124" s="204"/>
      <c r="BD124" s="204"/>
      <c r="BE124" s="204"/>
      <c r="BF124" s="204"/>
      <c r="BG124" s="204"/>
      <c r="BH124" s="204"/>
      <c r="BI124" s="204"/>
      <c r="BJ124" s="204"/>
      <c r="BK124" s="204"/>
      <c r="BL124" s="204"/>
      <c r="BM124" s="204"/>
      <c r="BN124" s="204"/>
    </row>
    <row r="125" spans="2:66" x14ac:dyDescent="0.25">
      <c r="B125" s="211" t="s">
        <v>29</v>
      </c>
      <c r="C125" s="202" t="s">
        <v>25</v>
      </c>
      <c r="D125" s="202" t="s">
        <v>100</v>
      </c>
      <c r="E125" s="204" t="s">
        <v>280</v>
      </c>
      <c r="F125" s="203" t="s">
        <v>281</v>
      </c>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9"/>
      <c r="AN125" s="204"/>
      <c r="AO125" s="204"/>
      <c r="AP125" s="204"/>
      <c r="AQ125" s="204"/>
      <c r="AR125" s="204"/>
      <c r="AS125" s="204"/>
      <c r="AT125" s="204"/>
      <c r="AU125" s="204"/>
      <c r="AV125" s="204"/>
      <c r="AW125" s="204"/>
      <c r="AX125" s="204"/>
      <c r="AY125" s="204"/>
      <c r="AZ125" s="204"/>
      <c r="BA125" s="204"/>
      <c r="BB125" s="204"/>
      <c r="BC125" s="204"/>
      <c r="BD125" s="204"/>
      <c r="BE125" s="204"/>
      <c r="BF125" s="204"/>
      <c r="BG125" s="204"/>
      <c r="BH125" s="204"/>
      <c r="BI125" s="204"/>
      <c r="BJ125" s="204"/>
      <c r="BK125" s="204"/>
      <c r="BL125" s="204"/>
      <c r="BM125" s="204"/>
      <c r="BN125" s="204"/>
    </row>
    <row r="126" spans="2:66" x14ac:dyDescent="0.25">
      <c r="B126" s="211" t="s">
        <v>29</v>
      </c>
      <c r="C126" s="202" t="s">
        <v>25</v>
      </c>
      <c r="D126" s="202" t="s">
        <v>100</v>
      </c>
      <c r="E126" s="204" t="s">
        <v>280</v>
      </c>
      <c r="F126" s="203" t="s">
        <v>282</v>
      </c>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4"/>
      <c r="AL126" s="204"/>
      <c r="AM126" s="209"/>
      <c r="AN126" s="204"/>
      <c r="AO126" s="204"/>
      <c r="AP126" s="204"/>
      <c r="AQ126" s="204"/>
      <c r="AR126" s="204"/>
      <c r="AS126" s="204"/>
      <c r="AT126" s="204"/>
      <c r="AU126" s="204"/>
      <c r="AV126" s="204"/>
      <c r="AW126" s="204"/>
      <c r="AX126" s="204"/>
      <c r="AY126" s="204"/>
      <c r="AZ126" s="204"/>
      <c r="BA126" s="204"/>
      <c r="BB126" s="204"/>
      <c r="BC126" s="204"/>
      <c r="BD126" s="204"/>
      <c r="BE126" s="204"/>
      <c r="BF126" s="204"/>
      <c r="BG126" s="204"/>
      <c r="BH126" s="204"/>
      <c r="BI126" s="204"/>
      <c r="BJ126" s="204"/>
      <c r="BK126" s="204"/>
      <c r="BL126" s="204"/>
      <c r="BM126" s="204"/>
      <c r="BN126" s="204"/>
    </row>
    <row r="127" spans="2:66" x14ac:dyDescent="0.25">
      <c r="B127" s="211" t="s">
        <v>29</v>
      </c>
      <c r="C127" s="202" t="s">
        <v>25</v>
      </c>
      <c r="D127" s="202" t="s">
        <v>100</v>
      </c>
      <c r="E127" s="204" t="s">
        <v>280</v>
      </c>
      <c r="F127" s="203" t="s">
        <v>283</v>
      </c>
      <c r="G127" s="204"/>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c r="AM127" s="209"/>
      <c r="AN127" s="204"/>
      <c r="AO127" s="204"/>
      <c r="AP127" s="204"/>
      <c r="AQ127" s="204"/>
      <c r="AR127" s="204"/>
      <c r="AS127" s="204"/>
      <c r="AT127" s="204"/>
      <c r="AU127" s="204"/>
      <c r="AV127" s="204"/>
      <c r="AW127" s="204"/>
      <c r="AX127" s="204"/>
      <c r="AY127" s="204"/>
      <c r="AZ127" s="204"/>
      <c r="BA127" s="204"/>
      <c r="BB127" s="204"/>
      <c r="BC127" s="204"/>
      <c r="BD127" s="204"/>
      <c r="BE127" s="204"/>
      <c r="BF127" s="204"/>
      <c r="BG127" s="204"/>
      <c r="BH127" s="204"/>
      <c r="BI127" s="204"/>
      <c r="BJ127" s="204"/>
      <c r="BK127" s="204"/>
      <c r="BL127" s="204"/>
      <c r="BM127" s="204"/>
      <c r="BN127" s="204"/>
    </row>
    <row r="128" spans="2:66" x14ac:dyDescent="0.25">
      <c r="B128" s="186" t="s">
        <v>29</v>
      </c>
      <c r="C128" s="183" t="s">
        <v>25</v>
      </c>
      <c r="D128" s="182" t="s">
        <v>85</v>
      </c>
      <c r="E128" s="181" t="s">
        <v>280</v>
      </c>
      <c r="F128" s="181" t="s">
        <v>277</v>
      </c>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217"/>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c r="BK128" s="181"/>
      <c r="BL128" s="181"/>
      <c r="BM128" s="181"/>
      <c r="BN128" s="181"/>
    </row>
    <row r="129" spans="2:66" x14ac:dyDescent="0.25">
      <c r="B129" s="201" t="s">
        <v>29</v>
      </c>
      <c r="C129" s="200" t="s">
        <v>210</v>
      </c>
      <c r="D129" s="200" t="s">
        <v>100</v>
      </c>
      <c r="E129" s="200" t="s">
        <v>272</v>
      </c>
      <c r="F129" s="200" t="s">
        <v>273</v>
      </c>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208"/>
      <c r="AN129" s="190"/>
      <c r="AO129" s="190"/>
      <c r="AP129" s="190"/>
      <c r="AQ129" s="190"/>
      <c r="AR129" s="190"/>
      <c r="AS129" s="190"/>
      <c r="AT129" s="190"/>
      <c r="AU129" s="190"/>
      <c r="AV129" s="190"/>
      <c r="AW129" s="190"/>
      <c r="AX129" s="190"/>
      <c r="AY129" s="190"/>
      <c r="AZ129" s="190"/>
      <c r="BA129" s="190"/>
      <c r="BB129" s="190"/>
      <c r="BC129" s="190"/>
      <c r="BD129" s="190"/>
      <c r="BE129" s="190"/>
      <c r="BF129" s="190"/>
      <c r="BG129" s="190"/>
      <c r="BH129" s="190"/>
      <c r="BI129" s="190"/>
      <c r="BJ129" s="190"/>
      <c r="BK129" s="190"/>
      <c r="BL129" s="190"/>
      <c r="BM129" s="190"/>
      <c r="BN129" s="190"/>
    </row>
    <row r="130" spans="2:66" x14ac:dyDescent="0.25">
      <c r="B130" s="201" t="s">
        <v>29</v>
      </c>
      <c r="C130" s="200" t="s">
        <v>210</v>
      </c>
      <c r="D130" s="200" t="s">
        <v>100</v>
      </c>
      <c r="E130" s="200" t="s">
        <v>272</v>
      </c>
      <c r="F130" s="200" t="s">
        <v>274</v>
      </c>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208"/>
      <c r="AN130" s="190"/>
      <c r="AO130" s="190"/>
      <c r="AP130" s="190"/>
      <c r="AQ130" s="190"/>
      <c r="AR130" s="190"/>
      <c r="AS130" s="190"/>
      <c r="AT130" s="190"/>
      <c r="AU130" s="190"/>
      <c r="AV130" s="190"/>
      <c r="AW130" s="190"/>
      <c r="AX130" s="190"/>
      <c r="AY130" s="190"/>
      <c r="AZ130" s="190"/>
      <c r="BA130" s="190"/>
      <c r="BB130" s="190"/>
      <c r="BC130" s="190"/>
      <c r="BD130" s="190"/>
      <c r="BE130" s="190"/>
      <c r="BF130" s="190"/>
      <c r="BG130" s="190"/>
      <c r="BH130" s="190"/>
      <c r="BI130" s="190"/>
      <c r="BJ130" s="190"/>
      <c r="BK130" s="190"/>
      <c r="BL130" s="190"/>
      <c r="BM130" s="190"/>
      <c r="BN130" s="190"/>
    </row>
    <row r="131" spans="2:66" x14ac:dyDescent="0.25">
      <c r="B131" s="201" t="s">
        <v>29</v>
      </c>
      <c r="C131" s="200" t="s">
        <v>210</v>
      </c>
      <c r="D131" s="200" t="s">
        <v>100</v>
      </c>
      <c r="E131" s="200" t="s">
        <v>272</v>
      </c>
      <c r="F131" s="200" t="s">
        <v>275</v>
      </c>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208"/>
      <c r="AN131" s="190"/>
      <c r="AO131" s="190"/>
      <c r="AP131" s="190"/>
      <c r="AQ131" s="190"/>
      <c r="AR131" s="190"/>
      <c r="AS131" s="190"/>
      <c r="AT131" s="190"/>
      <c r="AU131" s="190"/>
      <c r="AV131" s="190"/>
      <c r="AW131" s="190"/>
      <c r="AX131" s="190"/>
      <c r="AY131" s="190"/>
      <c r="AZ131" s="190"/>
      <c r="BA131" s="190"/>
      <c r="BB131" s="190"/>
      <c r="BC131" s="190"/>
      <c r="BD131" s="190"/>
      <c r="BE131" s="190"/>
      <c r="BF131" s="190"/>
      <c r="BG131" s="190"/>
      <c r="BH131" s="190"/>
      <c r="BI131" s="190"/>
      <c r="BJ131" s="190"/>
      <c r="BK131" s="190"/>
      <c r="BL131" s="190"/>
      <c r="BM131" s="190"/>
      <c r="BN131" s="190"/>
    </row>
    <row r="132" spans="2:66" x14ac:dyDescent="0.25">
      <c r="B132" s="211" t="s">
        <v>29</v>
      </c>
      <c r="C132" s="202" t="s">
        <v>210</v>
      </c>
      <c r="D132" s="202" t="s">
        <v>100</v>
      </c>
      <c r="E132" s="202" t="s">
        <v>276</v>
      </c>
      <c r="F132" s="204" t="s">
        <v>277</v>
      </c>
      <c r="G132" s="204"/>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4"/>
      <c r="AL132" s="204"/>
      <c r="AM132" s="209"/>
      <c r="AN132" s="204"/>
      <c r="AO132" s="204"/>
      <c r="AP132" s="204"/>
      <c r="AQ132" s="204"/>
      <c r="AR132" s="204"/>
      <c r="AS132" s="204"/>
      <c r="AT132" s="204"/>
      <c r="AU132" s="204"/>
      <c r="AV132" s="204"/>
      <c r="AW132" s="204"/>
      <c r="AX132" s="204"/>
      <c r="AY132" s="204"/>
      <c r="AZ132" s="204"/>
      <c r="BA132" s="204"/>
      <c r="BB132" s="204"/>
      <c r="BC132" s="204"/>
      <c r="BD132" s="204"/>
      <c r="BE132" s="204"/>
      <c r="BF132" s="204"/>
      <c r="BG132" s="204"/>
      <c r="BH132" s="204"/>
      <c r="BI132" s="204"/>
      <c r="BJ132" s="204"/>
      <c r="BK132" s="204"/>
      <c r="BL132" s="204"/>
      <c r="BM132" s="204"/>
      <c r="BN132" s="204"/>
    </row>
    <row r="133" spans="2:66" x14ac:dyDescent="0.25">
      <c r="B133" s="201" t="s">
        <v>29</v>
      </c>
      <c r="C133" s="200" t="s">
        <v>210</v>
      </c>
      <c r="D133" s="200" t="s">
        <v>100</v>
      </c>
      <c r="E133" s="200" t="s">
        <v>278</v>
      </c>
      <c r="F133" s="200" t="s">
        <v>273</v>
      </c>
      <c r="G133" s="190"/>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208"/>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row>
    <row r="134" spans="2:66" x14ac:dyDescent="0.25">
      <c r="B134" s="201" t="s">
        <v>29</v>
      </c>
      <c r="C134" s="200" t="s">
        <v>210</v>
      </c>
      <c r="D134" s="200" t="s">
        <v>100</v>
      </c>
      <c r="E134" s="200" t="s">
        <v>278</v>
      </c>
      <c r="F134" s="200" t="s">
        <v>274</v>
      </c>
      <c r="G134" s="190"/>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208"/>
      <c r="AN134" s="190"/>
      <c r="AO134" s="190"/>
      <c r="AP134" s="190"/>
      <c r="AQ134" s="190"/>
      <c r="AR134" s="190"/>
      <c r="AS134" s="190"/>
      <c r="AT134" s="190"/>
      <c r="AU134" s="190"/>
      <c r="AV134" s="190"/>
      <c r="AW134" s="190"/>
      <c r="AX134" s="190"/>
      <c r="AY134" s="190"/>
      <c r="AZ134" s="190"/>
      <c r="BA134" s="190"/>
      <c r="BB134" s="190"/>
      <c r="BC134" s="190"/>
      <c r="BD134" s="190"/>
      <c r="BE134" s="190"/>
      <c r="BF134" s="190"/>
      <c r="BG134" s="190"/>
      <c r="BH134" s="190"/>
      <c r="BI134" s="190"/>
      <c r="BJ134" s="190"/>
      <c r="BK134" s="190"/>
      <c r="BL134" s="190"/>
      <c r="BM134" s="190"/>
      <c r="BN134" s="190"/>
    </row>
    <row r="135" spans="2:66" x14ac:dyDescent="0.25">
      <c r="B135" s="201" t="s">
        <v>29</v>
      </c>
      <c r="C135" s="200" t="s">
        <v>210</v>
      </c>
      <c r="D135" s="200" t="s">
        <v>100</v>
      </c>
      <c r="E135" s="200" t="s">
        <v>278</v>
      </c>
      <c r="F135" s="200" t="s">
        <v>275</v>
      </c>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208"/>
      <c r="AN135" s="190"/>
      <c r="AO135" s="190"/>
      <c r="AP135" s="190"/>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row>
    <row r="136" spans="2:66" x14ac:dyDescent="0.25">
      <c r="B136" s="211" t="s">
        <v>29</v>
      </c>
      <c r="C136" s="202" t="s">
        <v>210</v>
      </c>
      <c r="D136" s="202" t="s">
        <v>100</v>
      </c>
      <c r="E136" s="202" t="s">
        <v>279</v>
      </c>
      <c r="F136" s="204" t="s">
        <v>277</v>
      </c>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9"/>
      <c r="AN136" s="204"/>
      <c r="AO136" s="204"/>
      <c r="AP136" s="204"/>
      <c r="AQ136" s="204"/>
      <c r="AR136" s="204"/>
      <c r="AS136" s="204"/>
      <c r="AT136" s="204"/>
      <c r="AU136" s="204"/>
      <c r="AV136" s="204"/>
      <c r="AW136" s="204"/>
      <c r="AX136" s="204"/>
      <c r="AY136" s="204"/>
      <c r="AZ136" s="204"/>
      <c r="BA136" s="204"/>
      <c r="BB136" s="204"/>
      <c r="BC136" s="204"/>
      <c r="BD136" s="204"/>
      <c r="BE136" s="204"/>
      <c r="BF136" s="204"/>
      <c r="BG136" s="204"/>
      <c r="BH136" s="204"/>
      <c r="BI136" s="204"/>
      <c r="BJ136" s="204"/>
      <c r="BK136" s="204"/>
      <c r="BL136" s="204"/>
      <c r="BM136" s="204"/>
      <c r="BN136" s="204"/>
    </row>
    <row r="137" spans="2:66" x14ac:dyDescent="0.25">
      <c r="B137" s="211" t="s">
        <v>29</v>
      </c>
      <c r="C137" s="202" t="s">
        <v>210</v>
      </c>
      <c r="D137" s="202" t="s">
        <v>100</v>
      </c>
      <c r="E137" s="204" t="s">
        <v>280</v>
      </c>
      <c r="F137" s="203" t="s">
        <v>281</v>
      </c>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9"/>
      <c r="AN137" s="204"/>
      <c r="AO137" s="204"/>
      <c r="AP137" s="204"/>
      <c r="AQ137" s="204"/>
      <c r="AR137" s="204"/>
      <c r="AS137" s="204"/>
      <c r="AT137" s="204"/>
      <c r="AU137" s="204"/>
      <c r="AV137" s="204"/>
      <c r="AW137" s="204"/>
      <c r="AX137" s="204"/>
      <c r="AY137" s="204"/>
      <c r="AZ137" s="204"/>
      <c r="BA137" s="204"/>
      <c r="BB137" s="204"/>
      <c r="BC137" s="204"/>
      <c r="BD137" s="204"/>
      <c r="BE137" s="204"/>
      <c r="BF137" s="204"/>
      <c r="BG137" s="204"/>
      <c r="BH137" s="204"/>
      <c r="BI137" s="204"/>
      <c r="BJ137" s="204"/>
      <c r="BK137" s="204"/>
      <c r="BL137" s="204"/>
      <c r="BM137" s="204"/>
      <c r="BN137" s="204"/>
    </row>
    <row r="138" spans="2:66" x14ac:dyDescent="0.25">
      <c r="B138" s="211" t="s">
        <v>29</v>
      </c>
      <c r="C138" s="202" t="s">
        <v>210</v>
      </c>
      <c r="D138" s="202" t="s">
        <v>100</v>
      </c>
      <c r="E138" s="204" t="s">
        <v>280</v>
      </c>
      <c r="F138" s="203" t="s">
        <v>282</v>
      </c>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9"/>
      <c r="AN138" s="204"/>
      <c r="AO138" s="204"/>
      <c r="AP138" s="204"/>
      <c r="AQ138" s="204"/>
      <c r="AR138" s="204"/>
      <c r="AS138" s="204"/>
      <c r="AT138" s="204"/>
      <c r="AU138" s="204"/>
      <c r="AV138" s="204"/>
      <c r="AW138" s="204"/>
      <c r="AX138" s="204"/>
      <c r="AY138" s="204"/>
      <c r="AZ138" s="204"/>
      <c r="BA138" s="204"/>
      <c r="BB138" s="204"/>
      <c r="BC138" s="204"/>
      <c r="BD138" s="204"/>
      <c r="BE138" s="204"/>
      <c r="BF138" s="204"/>
      <c r="BG138" s="204"/>
      <c r="BH138" s="204"/>
      <c r="BI138" s="204"/>
      <c r="BJ138" s="204"/>
      <c r="BK138" s="204"/>
      <c r="BL138" s="204"/>
      <c r="BM138" s="204"/>
      <c r="BN138" s="204"/>
    </row>
    <row r="139" spans="2:66" x14ac:dyDescent="0.25">
      <c r="B139" s="211" t="s">
        <v>29</v>
      </c>
      <c r="C139" s="202" t="s">
        <v>210</v>
      </c>
      <c r="D139" s="202" t="s">
        <v>100</v>
      </c>
      <c r="E139" s="204" t="s">
        <v>280</v>
      </c>
      <c r="F139" s="203" t="s">
        <v>283</v>
      </c>
      <c r="G139" s="204"/>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c r="AM139" s="209"/>
      <c r="AN139" s="204"/>
      <c r="AO139" s="204"/>
      <c r="AP139" s="204"/>
      <c r="AQ139" s="204"/>
      <c r="AR139" s="204"/>
      <c r="AS139" s="204"/>
      <c r="AT139" s="204"/>
      <c r="AU139" s="204"/>
      <c r="AV139" s="204"/>
      <c r="AW139" s="204"/>
      <c r="AX139" s="204"/>
      <c r="AY139" s="204"/>
      <c r="AZ139" s="204"/>
      <c r="BA139" s="204"/>
      <c r="BB139" s="204"/>
      <c r="BC139" s="204"/>
      <c r="BD139" s="204"/>
      <c r="BE139" s="204"/>
      <c r="BF139" s="204"/>
      <c r="BG139" s="204"/>
      <c r="BH139" s="204"/>
      <c r="BI139" s="204"/>
      <c r="BJ139" s="204"/>
      <c r="BK139" s="204"/>
      <c r="BL139" s="204"/>
      <c r="BM139" s="204"/>
      <c r="BN139" s="204"/>
    </row>
    <row r="140" spans="2:66" x14ac:dyDescent="0.25">
      <c r="B140" s="186" t="s">
        <v>29</v>
      </c>
      <c r="C140" s="183" t="s">
        <v>210</v>
      </c>
      <c r="D140" s="182" t="s">
        <v>85</v>
      </c>
      <c r="E140" s="181" t="s">
        <v>280</v>
      </c>
      <c r="F140" s="181" t="s">
        <v>277</v>
      </c>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217"/>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c r="BK140" s="181"/>
      <c r="BL140" s="181"/>
      <c r="BM140" s="181"/>
      <c r="BN140" s="181"/>
    </row>
    <row r="141" spans="2:66" x14ac:dyDescent="0.25">
      <c r="B141" s="201" t="s">
        <v>29</v>
      </c>
      <c r="C141" s="200" t="s">
        <v>87</v>
      </c>
      <c r="D141" s="200" t="s">
        <v>100</v>
      </c>
      <c r="E141" s="200" t="s">
        <v>272</v>
      </c>
      <c r="F141" s="200" t="s">
        <v>273</v>
      </c>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208"/>
      <c r="AN141" s="190"/>
      <c r="AO141" s="190"/>
      <c r="AP141" s="190"/>
      <c r="AQ141" s="190"/>
      <c r="AR141" s="190"/>
      <c r="AS141" s="190"/>
      <c r="AT141" s="190"/>
      <c r="AU141" s="190"/>
      <c r="AV141" s="190"/>
      <c r="AW141" s="190"/>
      <c r="AX141" s="190"/>
      <c r="AY141" s="190"/>
      <c r="AZ141" s="190"/>
      <c r="BA141" s="190"/>
      <c r="BB141" s="190"/>
      <c r="BC141" s="190"/>
      <c r="BD141" s="190"/>
      <c r="BE141" s="190"/>
      <c r="BF141" s="190"/>
      <c r="BG141" s="190"/>
      <c r="BH141" s="190"/>
      <c r="BI141" s="190"/>
      <c r="BJ141" s="190"/>
      <c r="BK141" s="190"/>
      <c r="BL141" s="190"/>
      <c r="BM141" s="190"/>
      <c r="BN141" s="190"/>
    </row>
    <row r="142" spans="2:66" x14ac:dyDescent="0.25">
      <c r="B142" s="201" t="s">
        <v>29</v>
      </c>
      <c r="C142" s="200" t="s">
        <v>87</v>
      </c>
      <c r="D142" s="200" t="s">
        <v>100</v>
      </c>
      <c r="E142" s="200" t="s">
        <v>272</v>
      </c>
      <c r="F142" s="200" t="s">
        <v>274</v>
      </c>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208"/>
      <c r="AN142" s="190"/>
      <c r="AO142" s="190"/>
      <c r="AP142" s="190"/>
      <c r="AQ142" s="190"/>
      <c r="AR142" s="190"/>
      <c r="AS142" s="190"/>
      <c r="AT142" s="190"/>
      <c r="AU142" s="190"/>
      <c r="AV142" s="190"/>
      <c r="AW142" s="190"/>
      <c r="AX142" s="190"/>
      <c r="AY142" s="190"/>
      <c r="AZ142" s="190"/>
      <c r="BA142" s="190"/>
      <c r="BB142" s="190"/>
      <c r="BC142" s="190"/>
      <c r="BD142" s="190"/>
      <c r="BE142" s="190"/>
      <c r="BF142" s="190"/>
      <c r="BG142" s="190"/>
      <c r="BH142" s="190"/>
      <c r="BI142" s="190"/>
      <c r="BJ142" s="190"/>
      <c r="BK142" s="190"/>
      <c r="BL142" s="190"/>
      <c r="BM142" s="190"/>
      <c r="BN142" s="190"/>
    </row>
    <row r="143" spans="2:66" x14ac:dyDescent="0.25">
      <c r="B143" s="201" t="s">
        <v>29</v>
      </c>
      <c r="C143" s="200" t="s">
        <v>87</v>
      </c>
      <c r="D143" s="200" t="s">
        <v>100</v>
      </c>
      <c r="E143" s="200" t="s">
        <v>272</v>
      </c>
      <c r="F143" s="200" t="s">
        <v>275</v>
      </c>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208"/>
      <c r="AN143" s="190"/>
      <c r="AO143" s="190"/>
      <c r="AP143" s="190"/>
      <c r="AQ143" s="190"/>
      <c r="AR143" s="190"/>
      <c r="AS143" s="190"/>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row>
    <row r="144" spans="2:66" x14ac:dyDescent="0.25">
      <c r="B144" s="211" t="s">
        <v>29</v>
      </c>
      <c r="C144" s="202" t="s">
        <v>87</v>
      </c>
      <c r="D144" s="202" t="s">
        <v>100</v>
      </c>
      <c r="E144" s="203" t="s">
        <v>276</v>
      </c>
      <c r="F144" s="202" t="s">
        <v>277</v>
      </c>
      <c r="G144" s="204"/>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204"/>
      <c r="AM144" s="209"/>
      <c r="AN144" s="204"/>
      <c r="AO144" s="204"/>
      <c r="AP144" s="204"/>
      <c r="AQ144" s="204"/>
      <c r="AR144" s="204"/>
      <c r="AS144" s="204"/>
      <c r="AT144" s="204"/>
      <c r="AU144" s="204"/>
      <c r="AV144" s="204"/>
      <c r="AW144" s="204"/>
      <c r="AX144" s="204"/>
      <c r="AY144" s="204"/>
      <c r="AZ144" s="204"/>
      <c r="BA144" s="204"/>
      <c r="BB144" s="204"/>
      <c r="BC144" s="204"/>
      <c r="BD144" s="204"/>
      <c r="BE144" s="204"/>
      <c r="BF144" s="204"/>
      <c r="BG144" s="204"/>
      <c r="BH144" s="204"/>
      <c r="BI144" s="204"/>
      <c r="BJ144" s="204"/>
      <c r="BK144" s="204"/>
      <c r="BL144" s="204"/>
      <c r="BM144" s="204"/>
      <c r="BN144" s="204"/>
    </row>
    <row r="145" spans="2:66" x14ac:dyDescent="0.25">
      <c r="B145" s="201" t="s">
        <v>29</v>
      </c>
      <c r="C145" s="200" t="s">
        <v>87</v>
      </c>
      <c r="D145" s="200" t="s">
        <v>100</v>
      </c>
      <c r="E145" s="200" t="s">
        <v>278</v>
      </c>
      <c r="F145" s="200" t="s">
        <v>273</v>
      </c>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208"/>
      <c r="AN145" s="190"/>
      <c r="AO145" s="190"/>
      <c r="AP145" s="190"/>
      <c r="AQ145" s="190"/>
      <c r="AR145" s="190"/>
      <c r="AS145" s="190"/>
      <c r="AT145" s="190"/>
      <c r="AU145" s="190"/>
      <c r="AV145" s="190"/>
      <c r="AW145" s="190"/>
      <c r="AX145" s="190"/>
      <c r="AY145" s="190"/>
      <c r="AZ145" s="190"/>
      <c r="BA145" s="190"/>
      <c r="BB145" s="190"/>
      <c r="BC145" s="190"/>
      <c r="BD145" s="190"/>
      <c r="BE145" s="190"/>
      <c r="BF145" s="190"/>
      <c r="BG145" s="190"/>
      <c r="BH145" s="190"/>
      <c r="BI145" s="190"/>
      <c r="BJ145" s="190"/>
      <c r="BK145" s="190"/>
      <c r="BL145" s="190"/>
      <c r="BM145" s="190"/>
      <c r="BN145" s="190"/>
    </row>
    <row r="146" spans="2:66" x14ac:dyDescent="0.25">
      <c r="B146" s="201" t="s">
        <v>29</v>
      </c>
      <c r="C146" s="200" t="s">
        <v>87</v>
      </c>
      <c r="D146" s="200" t="s">
        <v>100</v>
      </c>
      <c r="E146" s="200" t="s">
        <v>278</v>
      </c>
      <c r="F146" s="200" t="s">
        <v>274</v>
      </c>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208"/>
      <c r="AN146" s="190"/>
      <c r="AO146" s="190"/>
      <c r="AP146" s="190"/>
      <c r="AQ146" s="190"/>
      <c r="AR146" s="190"/>
      <c r="AS146" s="190"/>
      <c r="AT146" s="190"/>
      <c r="AU146" s="190"/>
      <c r="AV146" s="190"/>
      <c r="AW146" s="190"/>
      <c r="AX146" s="190"/>
      <c r="AY146" s="190"/>
      <c r="AZ146" s="190"/>
      <c r="BA146" s="190"/>
      <c r="BB146" s="190"/>
      <c r="BC146" s="190"/>
      <c r="BD146" s="190"/>
      <c r="BE146" s="190"/>
      <c r="BF146" s="190"/>
      <c r="BG146" s="190"/>
      <c r="BH146" s="190"/>
      <c r="BI146" s="190"/>
      <c r="BJ146" s="190"/>
      <c r="BK146" s="190"/>
      <c r="BL146" s="190"/>
      <c r="BM146" s="190"/>
      <c r="BN146" s="190"/>
    </row>
    <row r="147" spans="2:66" x14ac:dyDescent="0.25">
      <c r="B147" s="201" t="s">
        <v>29</v>
      </c>
      <c r="C147" s="200" t="s">
        <v>87</v>
      </c>
      <c r="D147" s="200" t="s">
        <v>100</v>
      </c>
      <c r="E147" s="200" t="s">
        <v>278</v>
      </c>
      <c r="F147" s="200" t="s">
        <v>275</v>
      </c>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208"/>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row>
    <row r="148" spans="2:66" x14ac:dyDescent="0.25">
      <c r="B148" s="211" t="s">
        <v>29</v>
      </c>
      <c r="C148" s="202" t="s">
        <v>87</v>
      </c>
      <c r="D148" s="202" t="s">
        <v>100</v>
      </c>
      <c r="E148" s="203" t="s">
        <v>279</v>
      </c>
      <c r="F148" s="204" t="s">
        <v>277</v>
      </c>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9"/>
      <c r="AN148" s="204"/>
      <c r="AO148" s="204"/>
      <c r="AP148" s="204"/>
      <c r="AQ148" s="204"/>
      <c r="AR148" s="204"/>
      <c r="AS148" s="204"/>
      <c r="AT148" s="204"/>
      <c r="AU148" s="204"/>
      <c r="AV148" s="204"/>
      <c r="AW148" s="204"/>
      <c r="AX148" s="204"/>
      <c r="AY148" s="204"/>
      <c r="AZ148" s="204"/>
      <c r="BA148" s="204"/>
      <c r="BB148" s="204"/>
      <c r="BC148" s="204"/>
      <c r="BD148" s="204"/>
      <c r="BE148" s="204"/>
      <c r="BF148" s="204"/>
      <c r="BG148" s="204"/>
      <c r="BH148" s="204"/>
      <c r="BI148" s="204"/>
      <c r="BJ148" s="204"/>
      <c r="BK148" s="204"/>
      <c r="BL148" s="204"/>
      <c r="BM148" s="204"/>
      <c r="BN148" s="204"/>
    </row>
    <row r="149" spans="2:66" x14ac:dyDescent="0.25">
      <c r="B149" s="211" t="s">
        <v>29</v>
      </c>
      <c r="C149" s="202" t="s">
        <v>87</v>
      </c>
      <c r="D149" s="202" t="s">
        <v>100</v>
      </c>
      <c r="E149" s="204" t="s">
        <v>280</v>
      </c>
      <c r="F149" s="202" t="s">
        <v>281</v>
      </c>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c r="AM149" s="209"/>
      <c r="AN149" s="204"/>
      <c r="AO149" s="204"/>
      <c r="AP149" s="204"/>
      <c r="AQ149" s="204"/>
      <c r="AR149" s="204"/>
      <c r="AS149" s="204"/>
      <c r="AT149" s="204"/>
      <c r="AU149" s="204"/>
      <c r="AV149" s="204"/>
      <c r="AW149" s="204"/>
      <c r="AX149" s="204"/>
      <c r="AY149" s="204"/>
      <c r="AZ149" s="204"/>
      <c r="BA149" s="204"/>
      <c r="BB149" s="204"/>
      <c r="BC149" s="204"/>
      <c r="BD149" s="204"/>
      <c r="BE149" s="204"/>
      <c r="BF149" s="204"/>
      <c r="BG149" s="204"/>
      <c r="BH149" s="204"/>
      <c r="BI149" s="204"/>
      <c r="BJ149" s="204"/>
      <c r="BK149" s="204"/>
      <c r="BL149" s="204"/>
      <c r="BM149" s="204"/>
      <c r="BN149" s="204"/>
    </row>
    <row r="150" spans="2:66" x14ac:dyDescent="0.25">
      <c r="B150" s="211" t="s">
        <v>29</v>
      </c>
      <c r="C150" s="202" t="s">
        <v>87</v>
      </c>
      <c r="D150" s="202" t="s">
        <v>100</v>
      </c>
      <c r="E150" s="204" t="s">
        <v>280</v>
      </c>
      <c r="F150" s="202" t="s">
        <v>282</v>
      </c>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c r="AM150" s="209"/>
      <c r="AN150" s="204"/>
      <c r="AO150" s="204"/>
      <c r="AP150" s="204"/>
      <c r="AQ150" s="204"/>
      <c r="AR150" s="204"/>
      <c r="AS150" s="204"/>
      <c r="AT150" s="204"/>
      <c r="AU150" s="204"/>
      <c r="AV150" s="204"/>
      <c r="AW150" s="204"/>
      <c r="AX150" s="204"/>
      <c r="AY150" s="204"/>
      <c r="AZ150" s="204"/>
      <c r="BA150" s="204"/>
      <c r="BB150" s="204"/>
      <c r="BC150" s="204"/>
      <c r="BD150" s="204"/>
      <c r="BE150" s="204"/>
      <c r="BF150" s="204"/>
      <c r="BG150" s="204"/>
      <c r="BH150" s="204"/>
      <c r="BI150" s="204"/>
      <c r="BJ150" s="204"/>
      <c r="BK150" s="204"/>
      <c r="BL150" s="204"/>
      <c r="BM150" s="204"/>
      <c r="BN150" s="204"/>
    </row>
    <row r="151" spans="2:66" x14ac:dyDescent="0.25">
      <c r="B151" s="211" t="s">
        <v>29</v>
      </c>
      <c r="C151" s="202" t="s">
        <v>87</v>
      </c>
      <c r="D151" s="202" t="s">
        <v>100</v>
      </c>
      <c r="E151" s="204" t="s">
        <v>280</v>
      </c>
      <c r="F151" s="202" t="s">
        <v>283</v>
      </c>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4"/>
      <c r="AL151" s="204"/>
      <c r="AM151" s="209"/>
      <c r="AN151" s="204"/>
      <c r="AO151" s="204"/>
      <c r="AP151" s="204"/>
      <c r="AQ151" s="204"/>
      <c r="AR151" s="204"/>
      <c r="AS151" s="204"/>
      <c r="AT151" s="204"/>
      <c r="AU151" s="204"/>
      <c r="AV151" s="204"/>
      <c r="AW151" s="204"/>
      <c r="AX151" s="204"/>
      <c r="AY151" s="204"/>
      <c r="AZ151" s="204"/>
      <c r="BA151" s="204"/>
      <c r="BB151" s="204"/>
      <c r="BC151" s="204"/>
      <c r="BD151" s="204"/>
      <c r="BE151" s="204"/>
      <c r="BF151" s="204"/>
      <c r="BG151" s="204"/>
      <c r="BH151" s="204"/>
      <c r="BI151" s="204"/>
      <c r="BJ151" s="204"/>
      <c r="BK151" s="204"/>
      <c r="BL151" s="204"/>
      <c r="BM151" s="204"/>
      <c r="BN151" s="204"/>
    </row>
    <row r="152" spans="2:66" x14ac:dyDescent="0.25">
      <c r="B152" s="186" t="s">
        <v>29</v>
      </c>
      <c r="C152" s="183" t="s">
        <v>87</v>
      </c>
      <c r="D152" s="182" t="s">
        <v>85</v>
      </c>
      <c r="E152" s="181" t="s">
        <v>280</v>
      </c>
      <c r="F152" s="181" t="s">
        <v>277</v>
      </c>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217"/>
      <c r="AN152" s="181"/>
      <c r="AO152" s="181"/>
      <c r="AP152" s="18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c r="BK152" s="181"/>
      <c r="BL152" s="181"/>
      <c r="BM152" s="181"/>
      <c r="BN152" s="181"/>
    </row>
    <row r="153" spans="2:66" x14ac:dyDescent="0.25">
      <c r="B153" s="201" t="s">
        <v>29</v>
      </c>
      <c r="C153" s="200" t="s">
        <v>211</v>
      </c>
      <c r="D153" s="200" t="s">
        <v>100</v>
      </c>
      <c r="E153" s="200" t="s">
        <v>272</v>
      </c>
      <c r="F153" s="200" t="s">
        <v>273</v>
      </c>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208"/>
      <c r="AN153" s="190"/>
      <c r="AO153" s="190"/>
      <c r="AP153" s="190"/>
      <c r="AQ153" s="190"/>
      <c r="AR153" s="190"/>
      <c r="AS153" s="190"/>
      <c r="AT153" s="190"/>
      <c r="AU153" s="190"/>
      <c r="AV153" s="190"/>
      <c r="AW153" s="190"/>
      <c r="AX153" s="190"/>
      <c r="AY153" s="190"/>
      <c r="AZ153" s="190"/>
      <c r="BA153" s="190"/>
      <c r="BB153" s="190"/>
      <c r="BC153" s="190"/>
      <c r="BD153" s="190"/>
      <c r="BE153" s="190"/>
      <c r="BF153" s="190"/>
      <c r="BG153" s="190"/>
      <c r="BH153" s="190"/>
      <c r="BI153" s="190"/>
      <c r="BJ153" s="190"/>
      <c r="BK153" s="190"/>
      <c r="BL153" s="190"/>
      <c r="BM153" s="190"/>
      <c r="BN153" s="190"/>
    </row>
    <row r="154" spans="2:66" x14ac:dyDescent="0.25">
      <c r="B154" s="201" t="s">
        <v>29</v>
      </c>
      <c r="C154" s="200" t="s">
        <v>211</v>
      </c>
      <c r="D154" s="200" t="s">
        <v>100</v>
      </c>
      <c r="E154" s="200" t="s">
        <v>272</v>
      </c>
      <c r="F154" s="200" t="s">
        <v>274</v>
      </c>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208"/>
      <c r="AN154" s="190"/>
      <c r="AO154" s="190"/>
      <c r="AP154" s="190"/>
      <c r="AQ154" s="190"/>
      <c r="AR154" s="190"/>
      <c r="AS154" s="190"/>
      <c r="AT154" s="190"/>
      <c r="AU154" s="190"/>
      <c r="AV154" s="190"/>
      <c r="AW154" s="190"/>
      <c r="AX154" s="190"/>
      <c r="AY154" s="190"/>
      <c r="AZ154" s="190"/>
      <c r="BA154" s="190"/>
      <c r="BB154" s="190"/>
      <c r="BC154" s="190"/>
      <c r="BD154" s="190"/>
      <c r="BE154" s="190"/>
      <c r="BF154" s="190"/>
      <c r="BG154" s="190"/>
      <c r="BH154" s="190"/>
      <c r="BI154" s="190"/>
      <c r="BJ154" s="190"/>
      <c r="BK154" s="190"/>
      <c r="BL154" s="190"/>
      <c r="BM154" s="190"/>
      <c r="BN154" s="190"/>
    </row>
    <row r="155" spans="2:66" x14ac:dyDescent="0.25">
      <c r="B155" s="201" t="s">
        <v>29</v>
      </c>
      <c r="C155" s="200" t="s">
        <v>211</v>
      </c>
      <c r="D155" s="200" t="s">
        <v>100</v>
      </c>
      <c r="E155" s="200" t="s">
        <v>272</v>
      </c>
      <c r="F155" s="200" t="s">
        <v>275</v>
      </c>
      <c r="G155" s="190"/>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208"/>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190"/>
      <c r="BN155" s="190"/>
    </row>
    <row r="156" spans="2:66" x14ac:dyDescent="0.25">
      <c r="B156" s="211" t="s">
        <v>29</v>
      </c>
      <c r="C156" s="202" t="s">
        <v>211</v>
      </c>
      <c r="D156" s="202" t="s">
        <v>100</v>
      </c>
      <c r="E156" s="203" t="s">
        <v>276</v>
      </c>
      <c r="F156" s="204" t="s">
        <v>277</v>
      </c>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9"/>
      <c r="AN156" s="204"/>
      <c r="AO156" s="204"/>
      <c r="AP156" s="204"/>
      <c r="AQ156" s="204"/>
      <c r="AR156" s="204"/>
      <c r="AS156" s="204"/>
      <c r="AT156" s="204"/>
      <c r="AU156" s="204"/>
      <c r="AV156" s="204"/>
      <c r="AW156" s="204"/>
      <c r="AX156" s="204"/>
      <c r="AY156" s="204"/>
      <c r="AZ156" s="204"/>
      <c r="BA156" s="204"/>
      <c r="BB156" s="204"/>
      <c r="BC156" s="204"/>
      <c r="BD156" s="204"/>
      <c r="BE156" s="204"/>
      <c r="BF156" s="204"/>
      <c r="BG156" s="204"/>
      <c r="BH156" s="204"/>
      <c r="BI156" s="204"/>
      <c r="BJ156" s="204"/>
      <c r="BK156" s="204"/>
      <c r="BL156" s="204"/>
      <c r="BM156" s="204"/>
      <c r="BN156" s="204"/>
    </row>
    <row r="157" spans="2:66" x14ac:dyDescent="0.25">
      <c r="B157" s="201" t="s">
        <v>29</v>
      </c>
      <c r="C157" s="200" t="s">
        <v>211</v>
      </c>
      <c r="D157" s="200" t="s">
        <v>100</v>
      </c>
      <c r="E157" s="200" t="s">
        <v>278</v>
      </c>
      <c r="F157" s="200" t="s">
        <v>273</v>
      </c>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208"/>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row>
    <row r="158" spans="2:66" x14ac:dyDescent="0.25">
      <c r="B158" s="201" t="s">
        <v>29</v>
      </c>
      <c r="C158" s="200" t="s">
        <v>211</v>
      </c>
      <c r="D158" s="200" t="s">
        <v>100</v>
      </c>
      <c r="E158" s="200" t="s">
        <v>278</v>
      </c>
      <c r="F158" s="200" t="s">
        <v>274</v>
      </c>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208"/>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row>
    <row r="159" spans="2:66" x14ac:dyDescent="0.25">
      <c r="B159" s="201" t="s">
        <v>29</v>
      </c>
      <c r="C159" s="200" t="s">
        <v>211</v>
      </c>
      <c r="D159" s="200" t="s">
        <v>100</v>
      </c>
      <c r="E159" s="200" t="s">
        <v>278</v>
      </c>
      <c r="F159" s="200" t="s">
        <v>275</v>
      </c>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208"/>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row>
    <row r="160" spans="2:66" x14ac:dyDescent="0.25">
      <c r="B160" s="211" t="s">
        <v>29</v>
      </c>
      <c r="C160" s="202" t="s">
        <v>211</v>
      </c>
      <c r="D160" s="202" t="s">
        <v>100</v>
      </c>
      <c r="E160" s="203" t="s">
        <v>279</v>
      </c>
      <c r="F160" s="204" t="s">
        <v>277</v>
      </c>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9"/>
      <c r="AN160" s="204"/>
      <c r="AO160" s="204"/>
      <c r="AP160" s="204"/>
      <c r="AQ160" s="204"/>
      <c r="AR160" s="204"/>
      <c r="AS160" s="204"/>
      <c r="AT160" s="204"/>
      <c r="AU160" s="204"/>
      <c r="AV160" s="204"/>
      <c r="AW160" s="204"/>
      <c r="AX160" s="204"/>
      <c r="AY160" s="204"/>
      <c r="AZ160" s="204"/>
      <c r="BA160" s="204"/>
      <c r="BB160" s="204"/>
      <c r="BC160" s="204"/>
      <c r="BD160" s="204"/>
      <c r="BE160" s="204"/>
      <c r="BF160" s="204"/>
      <c r="BG160" s="204"/>
      <c r="BH160" s="204"/>
      <c r="BI160" s="204"/>
      <c r="BJ160" s="204"/>
      <c r="BK160" s="204"/>
      <c r="BL160" s="204"/>
      <c r="BM160" s="204"/>
      <c r="BN160" s="204"/>
    </row>
    <row r="161" spans="2:66" x14ac:dyDescent="0.25">
      <c r="B161" s="211" t="s">
        <v>29</v>
      </c>
      <c r="C161" s="202" t="s">
        <v>211</v>
      </c>
      <c r="D161" s="202" t="s">
        <v>100</v>
      </c>
      <c r="E161" s="204" t="s">
        <v>280</v>
      </c>
      <c r="F161" s="202" t="s">
        <v>281</v>
      </c>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9"/>
      <c r="AN161" s="204"/>
      <c r="AO161" s="204"/>
      <c r="AP161" s="204"/>
      <c r="AQ161" s="204"/>
      <c r="AR161" s="204"/>
      <c r="AS161" s="204"/>
      <c r="AT161" s="204"/>
      <c r="AU161" s="204"/>
      <c r="AV161" s="204"/>
      <c r="AW161" s="204"/>
      <c r="AX161" s="204"/>
      <c r="AY161" s="204"/>
      <c r="AZ161" s="204"/>
      <c r="BA161" s="204"/>
      <c r="BB161" s="204"/>
      <c r="BC161" s="204"/>
      <c r="BD161" s="204"/>
      <c r="BE161" s="204"/>
      <c r="BF161" s="204"/>
      <c r="BG161" s="204"/>
      <c r="BH161" s="204"/>
      <c r="BI161" s="204"/>
      <c r="BJ161" s="204"/>
      <c r="BK161" s="204"/>
      <c r="BL161" s="204"/>
      <c r="BM161" s="204"/>
      <c r="BN161" s="204"/>
    </row>
    <row r="162" spans="2:66" x14ac:dyDescent="0.25">
      <c r="B162" s="211" t="s">
        <v>29</v>
      </c>
      <c r="C162" s="202" t="s">
        <v>211</v>
      </c>
      <c r="D162" s="202" t="s">
        <v>100</v>
      </c>
      <c r="E162" s="204" t="s">
        <v>280</v>
      </c>
      <c r="F162" s="202" t="s">
        <v>282</v>
      </c>
      <c r="G162" s="204"/>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9"/>
      <c r="AN162" s="204"/>
      <c r="AO162" s="204"/>
      <c r="AP162" s="204"/>
      <c r="AQ162" s="204"/>
      <c r="AR162" s="204"/>
      <c r="AS162" s="204"/>
      <c r="AT162" s="204"/>
      <c r="AU162" s="204"/>
      <c r="AV162" s="204"/>
      <c r="AW162" s="204"/>
      <c r="AX162" s="204"/>
      <c r="AY162" s="204"/>
      <c r="AZ162" s="204"/>
      <c r="BA162" s="204"/>
      <c r="BB162" s="204"/>
      <c r="BC162" s="204"/>
      <c r="BD162" s="204"/>
      <c r="BE162" s="204"/>
      <c r="BF162" s="204"/>
      <c r="BG162" s="204"/>
      <c r="BH162" s="204"/>
      <c r="BI162" s="204"/>
      <c r="BJ162" s="204"/>
      <c r="BK162" s="204"/>
      <c r="BL162" s="204"/>
      <c r="BM162" s="204"/>
      <c r="BN162" s="204"/>
    </row>
    <row r="163" spans="2:66" x14ac:dyDescent="0.25">
      <c r="B163" s="211" t="s">
        <v>29</v>
      </c>
      <c r="C163" s="202" t="s">
        <v>211</v>
      </c>
      <c r="D163" s="202" t="s">
        <v>100</v>
      </c>
      <c r="E163" s="204" t="s">
        <v>280</v>
      </c>
      <c r="F163" s="202" t="s">
        <v>283</v>
      </c>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9"/>
      <c r="AN163" s="204"/>
      <c r="AO163" s="204"/>
      <c r="AP163" s="204"/>
      <c r="AQ163" s="204"/>
      <c r="AR163" s="204"/>
      <c r="AS163" s="204"/>
      <c r="AT163" s="204"/>
      <c r="AU163" s="204"/>
      <c r="AV163" s="204"/>
      <c r="AW163" s="204"/>
      <c r="AX163" s="204"/>
      <c r="AY163" s="204"/>
      <c r="AZ163" s="204"/>
      <c r="BA163" s="204"/>
      <c r="BB163" s="204"/>
      <c r="BC163" s="204"/>
      <c r="BD163" s="204"/>
      <c r="BE163" s="204"/>
      <c r="BF163" s="204"/>
      <c r="BG163" s="204"/>
      <c r="BH163" s="204"/>
      <c r="BI163" s="204"/>
      <c r="BJ163" s="204"/>
      <c r="BK163" s="204"/>
      <c r="BL163" s="204"/>
      <c r="BM163" s="204"/>
      <c r="BN163" s="204"/>
    </row>
    <row r="164" spans="2:66" x14ac:dyDescent="0.25">
      <c r="B164" s="186" t="s">
        <v>29</v>
      </c>
      <c r="C164" s="183" t="s">
        <v>211</v>
      </c>
      <c r="D164" s="182" t="s">
        <v>85</v>
      </c>
      <c r="E164" s="181" t="s">
        <v>280</v>
      </c>
      <c r="F164" s="181" t="s">
        <v>277</v>
      </c>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217"/>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c r="BK164" s="181"/>
      <c r="BL164" s="181"/>
      <c r="BM164" s="181"/>
      <c r="BN164" s="181"/>
    </row>
    <row r="165" spans="2:66" x14ac:dyDescent="0.25">
      <c r="B165" s="189" t="s">
        <v>29</v>
      </c>
      <c r="C165" s="120" t="s">
        <v>84</v>
      </c>
      <c r="D165" s="119" t="s">
        <v>85</v>
      </c>
      <c r="E165" s="120" t="s">
        <v>280</v>
      </c>
      <c r="F165" s="120" t="s">
        <v>277</v>
      </c>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218"/>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c r="BL165" s="120"/>
      <c r="BM165" s="120"/>
      <c r="BN165" s="120"/>
    </row>
    <row r="166" spans="2:66" x14ac:dyDescent="0.25">
      <c r="B166" s="211" t="s">
        <v>26</v>
      </c>
      <c r="C166" s="204" t="s">
        <v>84</v>
      </c>
      <c r="D166" s="203" t="s">
        <v>85</v>
      </c>
      <c r="E166" s="202" t="s">
        <v>272</v>
      </c>
      <c r="F166" s="202" t="s">
        <v>273</v>
      </c>
      <c r="G166" s="204"/>
      <c r="H166" s="204"/>
      <c r="I166" s="204"/>
      <c r="J166" s="204"/>
      <c r="K166" s="204"/>
      <c r="L166" s="204"/>
      <c r="M166" s="204"/>
      <c r="N166" s="204"/>
      <c r="O166" s="204"/>
      <c r="P166" s="204"/>
      <c r="Q166" s="204"/>
      <c r="R166" s="204"/>
      <c r="S166" s="204"/>
      <c r="T166" s="204"/>
      <c r="U166" s="204"/>
      <c r="V166" s="204"/>
      <c r="W166" s="204"/>
      <c r="X166" s="204"/>
      <c r="Y166" s="204"/>
      <c r="Z166" s="204"/>
      <c r="AA166" s="204"/>
      <c r="AB166" s="204"/>
      <c r="AC166" s="204"/>
      <c r="AD166" s="204"/>
      <c r="AE166" s="204"/>
      <c r="AF166" s="204"/>
      <c r="AG166" s="204"/>
      <c r="AH166" s="204"/>
      <c r="AI166" s="204"/>
      <c r="AJ166" s="204"/>
      <c r="AK166" s="204"/>
      <c r="AL166" s="204"/>
      <c r="AM166" s="209"/>
      <c r="AN166" s="204"/>
      <c r="AO166" s="204"/>
      <c r="AP166" s="204"/>
      <c r="AQ166" s="204"/>
      <c r="AR166" s="204"/>
      <c r="AS166" s="204"/>
      <c r="AT166" s="204"/>
      <c r="AU166" s="204"/>
      <c r="AV166" s="204"/>
      <c r="AW166" s="204"/>
      <c r="AX166" s="204"/>
      <c r="AY166" s="204"/>
      <c r="AZ166" s="204"/>
      <c r="BA166" s="204"/>
      <c r="BB166" s="204"/>
      <c r="BC166" s="204"/>
      <c r="BD166" s="204"/>
      <c r="BE166" s="204"/>
      <c r="BF166" s="204"/>
      <c r="BG166" s="204"/>
      <c r="BH166" s="204"/>
      <c r="BI166" s="204"/>
      <c r="BJ166" s="204"/>
      <c r="BK166" s="204"/>
      <c r="BL166" s="204"/>
      <c r="BM166" s="204"/>
      <c r="BN166" s="204"/>
    </row>
    <row r="167" spans="2:66" x14ac:dyDescent="0.25">
      <c r="B167" s="211" t="s">
        <v>26</v>
      </c>
      <c r="C167" s="204" t="s">
        <v>84</v>
      </c>
      <c r="D167" s="203" t="s">
        <v>85</v>
      </c>
      <c r="E167" s="202" t="s">
        <v>272</v>
      </c>
      <c r="F167" s="202" t="s">
        <v>274</v>
      </c>
      <c r="G167" s="204"/>
      <c r="H167" s="204"/>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9"/>
      <c r="AN167" s="204"/>
      <c r="AO167" s="204"/>
      <c r="AP167" s="204"/>
      <c r="AQ167" s="204"/>
      <c r="AR167" s="204"/>
      <c r="AS167" s="204"/>
      <c r="AT167" s="204"/>
      <c r="AU167" s="204"/>
      <c r="AV167" s="204"/>
      <c r="AW167" s="204"/>
      <c r="AX167" s="204"/>
      <c r="AY167" s="204"/>
      <c r="AZ167" s="204"/>
      <c r="BA167" s="204"/>
      <c r="BB167" s="204"/>
      <c r="BC167" s="204"/>
      <c r="BD167" s="204"/>
      <c r="BE167" s="204"/>
      <c r="BF167" s="204"/>
      <c r="BG167" s="204"/>
      <c r="BH167" s="204"/>
      <c r="BI167" s="204"/>
      <c r="BJ167" s="204"/>
      <c r="BK167" s="204"/>
      <c r="BL167" s="204"/>
      <c r="BM167" s="204"/>
      <c r="BN167" s="204"/>
    </row>
    <row r="168" spans="2:66" x14ac:dyDescent="0.25">
      <c r="B168" s="211" t="s">
        <v>26</v>
      </c>
      <c r="C168" s="204" t="s">
        <v>84</v>
      </c>
      <c r="D168" s="203" t="s">
        <v>85</v>
      </c>
      <c r="E168" s="202" t="s">
        <v>272</v>
      </c>
      <c r="F168" s="202" t="s">
        <v>275</v>
      </c>
      <c r="G168" s="204"/>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4"/>
      <c r="AF168" s="204"/>
      <c r="AG168" s="204"/>
      <c r="AH168" s="204"/>
      <c r="AI168" s="204"/>
      <c r="AJ168" s="204"/>
      <c r="AK168" s="204"/>
      <c r="AL168" s="204"/>
      <c r="AM168" s="209"/>
      <c r="AN168" s="204"/>
      <c r="AO168" s="204"/>
      <c r="AP168" s="204"/>
      <c r="AQ168" s="204"/>
      <c r="AR168" s="204"/>
      <c r="AS168" s="204"/>
      <c r="AT168" s="204"/>
      <c r="AU168" s="204"/>
      <c r="AV168" s="204"/>
      <c r="AW168" s="204"/>
      <c r="AX168" s="204"/>
      <c r="AY168" s="204"/>
      <c r="AZ168" s="204"/>
      <c r="BA168" s="204"/>
      <c r="BB168" s="204"/>
      <c r="BC168" s="204"/>
      <c r="BD168" s="204"/>
      <c r="BE168" s="204"/>
      <c r="BF168" s="204"/>
      <c r="BG168" s="204"/>
      <c r="BH168" s="204"/>
      <c r="BI168" s="204"/>
      <c r="BJ168" s="204"/>
      <c r="BK168" s="204"/>
      <c r="BL168" s="204"/>
      <c r="BM168" s="204"/>
      <c r="BN168" s="204"/>
    </row>
    <row r="169" spans="2:66" x14ac:dyDescent="0.25">
      <c r="B169" s="211" t="s">
        <v>26</v>
      </c>
      <c r="C169" s="204" t="s">
        <v>84</v>
      </c>
      <c r="D169" s="203" t="s">
        <v>85</v>
      </c>
      <c r="E169" s="202" t="s">
        <v>278</v>
      </c>
      <c r="F169" s="202" t="s">
        <v>273</v>
      </c>
      <c r="G169" s="204"/>
      <c r="H169" s="204"/>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9"/>
      <c r="AN169" s="204"/>
      <c r="AO169" s="204"/>
      <c r="AP169" s="204"/>
      <c r="AQ169" s="204"/>
      <c r="AR169" s="204"/>
      <c r="AS169" s="204"/>
      <c r="AT169" s="204"/>
      <c r="AU169" s="204"/>
      <c r="AV169" s="204"/>
      <c r="AW169" s="204"/>
      <c r="AX169" s="204"/>
      <c r="AY169" s="204"/>
      <c r="AZ169" s="204"/>
      <c r="BA169" s="204"/>
      <c r="BB169" s="204"/>
      <c r="BC169" s="204"/>
      <c r="BD169" s="204"/>
      <c r="BE169" s="204"/>
      <c r="BF169" s="204"/>
      <c r="BG169" s="204"/>
      <c r="BH169" s="204"/>
      <c r="BI169" s="204"/>
      <c r="BJ169" s="204"/>
      <c r="BK169" s="204"/>
      <c r="BL169" s="204"/>
      <c r="BM169" s="204"/>
      <c r="BN169" s="204"/>
    </row>
    <row r="170" spans="2:66" x14ac:dyDescent="0.25">
      <c r="B170" s="211" t="s">
        <v>26</v>
      </c>
      <c r="C170" s="204" t="s">
        <v>84</v>
      </c>
      <c r="D170" s="203" t="s">
        <v>85</v>
      </c>
      <c r="E170" s="202" t="s">
        <v>278</v>
      </c>
      <c r="F170" s="202" t="s">
        <v>274</v>
      </c>
      <c r="G170" s="204"/>
      <c r="H170" s="204"/>
      <c r="I170" s="204"/>
      <c r="J170" s="204"/>
      <c r="K170" s="204"/>
      <c r="L170" s="204"/>
      <c r="M170" s="204"/>
      <c r="N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9"/>
      <c r="AN170" s="204"/>
      <c r="AO170" s="204"/>
      <c r="AP170" s="204"/>
      <c r="AQ170" s="204"/>
      <c r="AR170" s="204"/>
      <c r="AS170" s="204"/>
      <c r="AT170" s="204"/>
      <c r="AU170" s="204"/>
      <c r="AV170" s="204"/>
      <c r="AW170" s="204"/>
      <c r="AX170" s="204"/>
      <c r="AY170" s="204"/>
      <c r="AZ170" s="204"/>
      <c r="BA170" s="204"/>
      <c r="BB170" s="204"/>
      <c r="BC170" s="204"/>
      <c r="BD170" s="204"/>
      <c r="BE170" s="204"/>
      <c r="BF170" s="204"/>
      <c r="BG170" s="204"/>
      <c r="BH170" s="204"/>
      <c r="BI170" s="204"/>
      <c r="BJ170" s="204"/>
      <c r="BK170" s="204"/>
      <c r="BL170" s="204"/>
      <c r="BM170" s="204"/>
      <c r="BN170" s="204"/>
    </row>
    <row r="171" spans="2:66" x14ac:dyDescent="0.25">
      <c r="B171" s="219" t="s">
        <v>26</v>
      </c>
      <c r="C171" s="221" t="s">
        <v>84</v>
      </c>
      <c r="D171" s="223" t="s">
        <v>85</v>
      </c>
      <c r="E171" s="220" t="s">
        <v>278</v>
      </c>
      <c r="F171" s="220" t="s">
        <v>275</v>
      </c>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1"/>
      <c r="AI171" s="221"/>
      <c r="AJ171" s="221"/>
      <c r="AK171" s="221"/>
      <c r="AL171" s="221"/>
      <c r="AM171" s="222"/>
      <c r="AN171" s="221"/>
      <c r="AO171" s="221"/>
      <c r="AP171" s="221"/>
      <c r="AQ171" s="221"/>
      <c r="AR171" s="221"/>
      <c r="AS171" s="221"/>
      <c r="AT171" s="221"/>
      <c r="AU171" s="221"/>
      <c r="AV171" s="221"/>
      <c r="AW171" s="221"/>
      <c r="AX171" s="221"/>
      <c r="AY171" s="221"/>
      <c r="AZ171" s="221"/>
      <c r="BA171" s="221"/>
      <c r="BB171" s="221"/>
      <c r="BC171" s="221"/>
      <c r="BD171" s="221"/>
      <c r="BE171" s="221"/>
      <c r="BF171" s="221"/>
      <c r="BG171" s="221"/>
      <c r="BH171" s="221"/>
      <c r="BI171" s="221"/>
      <c r="BJ171" s="221"/>
      <c r="BK171" s="221"/>
      <c r="BL171" s="221"/>
      <c r="BM171" s="221"/>
      <c r="BN171" s="221"/>
    </row>
    <row r="172" spans="2:66" x14ac:dyDescent="0.25">
      <c r="B172" s="211" t="s">
        <v>28</v>
      </c>
      <c r="C172" s="204" t="s">
        <v>84</v>
      </c>
      <c r="D172" s="203" t="s">
        <v>85</v>
      </c>
      <c r="E172" s="202" t="s">
        <v>272</v>
      </c>
      <c r="F172" s="202" t="s">
        <v>273</v>
      </c>
      <c r="G172" s="204"/>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4"/>
      <c r="AL172" s="204"/>
      <c r="AM172" s="209"/>
      <c r="AN172" s="204"/>
      <c r="AO172" s="204"/>
      <c r="AP172" s="204"/>
      <c r="AQ172" s="204"/>
      <c r="AR172" s="204"/>
      <c r="AS172" s="204"/>
      <c r="AT172" s="204"/>
      <c r="AU172" s="204"/>
      <c r="AV172" s="204"/>
      <c r="AW172" s="204"/>
      <c r="AX172" s="204"/>
      <c r="AY172" s="204"/>
      <c r="AZ172" s="204"/>
      <c r="BA172" s="204"/>
      <c r="BB172" s="204"/>
      <c r="BC172" s="204"/>
      <c r="BD172" s="204"/>
      <c r="BE172" s="204"/>
      <c r="BF172" s="204"/>
      <c r="BG172" s="204"/>
      <c r="BH172" s="204"/>
      <c r="BI172" s="204"/>
      <c r="BJ172" s="204"/>
      <c r="BK172" s="204"/>
      <c r="BL172" s="204"/>
      <c r="BM172" s="204"/>
      <c r="BN172" s="204"/>
    </row>
    <row r="173" spans="2:66" x14ac:dyDescent="0.25">
      <c r="B173" s="211" t="s">
        <v>28</v>
      </c>
      <c r="C173" s="204" t="s">
        <v>84</v>
      </c>
      <c r="D173" s="203" t="s">
        <v>85</v>
      </c>
      <c r="E173" s="202" t="s">
        <v>272</v>
      </c>
      <c r="F173" s="202" t="s">
        <v>274</v>
      </c>
      <c r="G173" s="204"/>
      <c r="H173" s="204"/>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9"/>
      <c r="AN173" s="204"/>
      <c r="AO173" s="204"/>
      <c r="AP173" s="204"/>
      <c r="AQ173" s="204"/>
      <c r="AR173" s="204"/>
      <c r="AS173" s="204"/>
      <c r="AT173" s="204"/>
      <c r="AU173" s="204"/>
      <c r="AV173" s="204"/>
      <c r="AW173" s="204"/>
      <c r="AX173" s="204"/>
      <c r="AY173" s="204"/>
      <c r="AZ173" s="204"/>
      <c r="BA173" s="204"/>
      <c r="BB173" s="204"/>
      <c r="BC173" s="204"/>
      <c r="BD173" s="204"/>
      <c r="BE173" s="204"/>
      <c r="BF173" s="204"/>
      <c r="BG173" s="204"/>
      <c r="BH173" s="204"/>
      <c r="BI173" s="204"/>
      <c r="BJ173" s="204"/>
      <c r="BK173" s="204"/>
      <c r="BL173" s="204"/>
      <c r="BM173" s="204"/>
      <c r="BN173" s="204"/>
    </row>
    <row r="174" spans="2:66" x14ac:dyDescent="0.25">
      <c r="B174" s="211" t="s">
        <v>28</v>
      </c>
      <c r="C174" s="204" t="s">
        <v>84</v>
      </c>
      <c r="D174" s="203" t="s">
        <v>85</v>
      </c>
      <c r="E174" s="202" t="s">
        <v>272</v>
      </c>
      <c r="F174" s="202" t="s">
        <v>275</v>
      </c>
      <c r="G174" s="204"/>
      <c r="H174" s="204"/>
      <c r="I174" s="204"/>
      <c r="J174" s="204"/>
      <c r="K174" s="204"/>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9"/>
      <c r="AN174" s="204"/>
      <c r="AO174" s="204"/>
      <c r="AP174" s="204"/>
      <c r="AQ174" s="204"/>
      <c r="AR174" s="204"/>
      <c r="AS174" s="204"/>
      <c r="AT174" s="204"/>
      <c r="AU174" s="204"/>
      <c r="AV174" s="204"/>
      <c r="AW174" s="204"/>
      <c r="AX174" s="204"/>
      <c r="AY174" s="204"/>
      <c r="AZ174" s="204"/>
      <c r="BA174" s="204"/>
      <c r="BB174" s="204"/>
      <c r="BC174" s="204"/>
      <c r="BD174" s="204"/>
      <c r="BE174" s="204"/>
      <c r="BF174" s="204"/>
      <c r="BG174" s="204"/>
      <c r="BH174" s="204"/>
      <c r="BI174" s="204"/>
      <c r="BJ174" s="204"/>
      <c r="BK174" s="204"/>
      <c r="BL174" s="204"/>
      <c r="BM174" s="204"/>
      <c r="BN174" s="204"/>
    </row>
    <row r="175" spans="2:66" x14ac:dyDescent="0.25">
      <c r="B175" s="211" t="s">
        <v>28</v>
      </c>
      <c r="C175" s="204" t="s">
        <v>84</v>
      </c>
      <c r="D175" s="203" t="s">
        <v>85</v>
      </c>
      <c r="E175" s="202" t="s">
        <v>278</v>
      </c>
      <c r="F175" s="202" t="s">
        <v>273</v>
      </c>
      <c r="G175" s="204"/>
      <c r="H175" s="204"/>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9"/>
      <c r="AN175" s="204"/>
      <c r="AO175" s="204"/>
      <c r="AP175" s="204"/>
      <c r="AQ175" s="204"/>
      <c r="AR175" s="204"/>
      <c r="AS175" s="204"/>
      <c r="AT175" s="204"/>
      <c r="AU175" s="204"/>
      <c r="AV175" s="204"/>
      <c r="AW175" s="204"/>
      <c r="AX175" s="204"/>
      <c r="AY175" s="204"/>
      <c r="AZ175" s="204"/>
      <c r="BA175" s="204"/>
      <c r="BB175" s="204"/>
      <c r="BC175" s="204"/>
      <c r="BD175" s="204"/>
      <c r="BE175" s="204"/>
      <c r="BF175" s="204"/>
      <c r="BG175" s="204"/>
      <c r="BH175" s="204"/>
      <c r="BI175" s="204"/>
      <c r="BJ175" s="204"/>
      <c r="BK175" s="204"/>
      <c r="BL175" s="204"/>
      <c r="BM175" s="204"/>
      <c r="BN175" s="204"/>
    </row>
    <row r="176" spans="2:66" x14ac:dyDescent="0.25">
      <c r="B176" s="211" t="s">
        <v>28</v>
      </c>
      <c r="C176" s="204" t="s">
        <v>84</v>
      </c>
      <c r="D176" s="203" t="s">
        <v>85</v>
      </c>
      <c r="E176" s="202" t="s">
        <v>278</v>
      </c>
      <c r="F176" s="202" t="s">
        <v>274</v>
      </c>
      <c r="G176" s="204"/>
      <c r="H176" s="204"/>
      <c r="I176" s="204"/>
      <c r="J176" s="204"/>
      <c r="K176" s="204"/>
      <c r="L176" s="204"/>
      <c r="M176" s="204"/>
      <c r="N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9"/>
      <c r="AN176" s="204"/>
      <c r="AO176" s="204"/>
      <c r="AP176" s="204"/>
      <c r="AQ176" s="204"/>
      <c r="AR176" s="204"/>
      <c r="AS176" s="204"/>
      <c r="AT176" s="204"/>
      <c r="AU176" s="204"/>
      <c r="AV176" s="204"/>
      <c r="AW176" s="204"/>
      <c r="AX176" s="204"/>
      <c r="AY176" s="204"/>
      <c r="AZ176" s="204"/>
      <c r="BA176" s="204"/>
      <c r="BB176" s="204"/>
      <c r="BC176" s="204"/>
      <c r="BD176" s="204"/>
      <c r="BE176" s="204"/>
      <c r="BF176" s="204"/>
      <c r="BG176" s="204"/>
      <c r="BH176" s="204"/>
      <c r="BI176" s="204"/>
      <c r="BJ176" s="204"/>
      <c r="BK176" s="204"/>
      <c r="BL176" s="204"/>
      <c r="BM176" s="204"/>
      <c r="BN176" s="204"/>
    </row>
    <row r="177" spans="2:66" x14ac:dyDescent="0.25">
      <c r="B177" s="219" t="s">
        <v>28</v>
      </c>
      <c r="C177" s="221" t="s">
        <v>84</v>
      </c>
      <c r="D177" s="223" t="s">
        <v>85</v>
      </c>
      <c r="E177" s="220" t="s">
        <v>278</v>
      </c>
      <c r="F177" s="220" t="s">
        <v>275</v>
      </c>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2"/>
      <c r="AN177" s="221"/>
      <c r="AO177" s="221"/>
      <c r="AP177" s="221"/>
      <c r="AQ177" s="221"/>
      <c r="AR177" s="221"/>
      <c r="AS177" s="221"/>
      <c r="AT177" s="221"/>
      <c r="AU177" s="221"/>
      <c r="AV177" s="221"/>
      <c r="AW177" s="221"/>
      <c r="AX177" s="221"/>
      <c r="AY177" s="221"/>
      <c r="AZ177" s="221"/>
      <c r="BA177" s="221"/>
      <c r="BB177" s="221"/>
      <c r="BC177" s="221"/>
      <c r="BD177" s="221"/>
      <c r="BE177" s="221"/>
      <c r="BF177" s="221"/>
      <c r="BG177" s="221"/>
      <c r="BH177" s="221"/>
      <c r="BI177" s="221"/>
      <c r="BJ177" s="221"/>
      <c r="BK177" s="221"/>
      <c r="BL177" s="221"/>
      <c r="BM177" s="221"/>
      <c r="BN177" s="221"/>
    </row>
    <row r="178" spans="2:66" x14ac:dyDescent="0.25">
      <c r="B178" s="211" t="s">
        <v>29</v>
      </c>
      <c r="C178" s="204" t="s">
        <v>84</v>
      </c>
      <c r="D178" s="203" t="s">
        <v>85</v>
      </c>
      <c r="E178" s="202" t="s">
        <v>272</v>
      </c>
      <c r="F178" s="202" t="s">
        <v>273</v>
      </c>
      <c r="G178" s="204"/>
      <c r="H178" s="204"/>
      <c r="I178" s="204"/>
      <c r="J178" s="204"/>
      <c r="K178" s="204"/>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9"/>
      <c r="AN178" s="204"/>
      <c r="AO178" s="204"/>
      <c r="AP178" s="204"/>
      <c r="AQ178" s="204"/>
      <c r="AR178" s="204"/>
      <c r="AS178" s="204"/>
      <c r="AT178" s="204"/>
      <c r="AU178" s="204"/>
      <c r="AV178" s="204"/>
      <c r="AW178" s="204"/>
      <c r="AX178" s="204"/>
      <c r="AY178" s="204"/>
      <c r="AZ178" s="204"/>
      <c r="BA178" s="204"/>
      <c r="BB178" s="204"/>
      <c r="BC178" s="204"/>
      <c r="BD178" s="204"/>
      <c r="BE178" s="204"/>
      <c r="BF178" s="204"/>
      <c r="BG178" s="204"/>
      <c r="BH178" s="204"/>
      <c r="BI178" s="204"/>
      <c r="BJ178" s="204"/>
      <c r="BK178" s="204"/>
      <c r="BL178" s="204"/>
      <c r="BM178" s="204"/>
      <c r="BN178" s="204"/>
    </row>
    <row r="179" spans="2:66" x14ac:dyDescent="0.25">
      <c r="B179" s="211" t="s">
        <v>29</v>
      </c>
      <c r="C179" s="204" t="s">
        <v>84</v>
      </c>
      <c r="D179" s="203" t="s">
        <v>85</v>
      </c>
      <c r="E179" s="202" t="s">
        <v>272</v>
      </c>
      <c r="F179" s="202" t="s">
        <v>274</v>
      </c>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9"/>
      <c r="AN179" s="204"/>
      <c r="AO179" s="204"/>
      <c r="AP179" s="204"/>
      <c r="AQ179" s="204"/>
      <c r="AR179" s="204"/>
      <c r="AS179" s="204"/>
      <c r="AT179" s="204"/>
      <c r="AU179" s="204"/>
      <c r="AV179" s="204"/>
      <c r="AW179" s="204"/>
      <c r="AX179" s="204"/>
      <c r="AY179" s="204"/>
      <c r="AZ179" s="204"/>
      <c r="BA179" s="204"/>
      <c r="BB179" s="204"/>
      <c r="BC179" s="204"/>
      <c r="BD179" s="204"/>
      <c r="BE179" s="204"/>
      <c r="BF179" s="204"/>
      <c r="BG179" s="204"/>
      <c r="BH179" s="204"/>
      <c r="BI179" s="204"/>
      <c r="BJ179" s="204"/>
      <c r="BK179" s="204"/>
      <c r="BL179" s="204"/>
      <c r="BM179" s="204"/>
      <c r="BN179" s="204"/>
    </row>
    <row r="180" spans="2:66" x14ac:dyDescent="0.25">
      <c r="B180" s="211" t="s">
        <v>29</v>
      </c>
      <c r="C180" s="204" t="s">
        <v>84</v>
      </c>
      <c r="D180" s="203" t="s">
        <v>85</v>
      </c>
      <c r="E180" s="202" t="s">
        <v>272</v>
      </c>
      <c r="F180" s="202" t="s">
        <v>275</v>
      </c>
      <c r="G180" s="204"/>
      <c r="H180" s="204"/>
      <c r="I180" s="204"/>
      <c r="J180" s="204"/>
      <c r="K180" s="204"/>
      <c r="L180" s="204"/>
      <c r="M180" s="204"/>
      <c r="N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9"/>
      <c r="AN180" s="204"/>
      <c r="AO180" s="204"/>
      <c r="AP180" s="204"/>
      <c r="AQ180" s="204"/>
      <c r="AR180" s="204"/>
      <c r="AS180" s="204"/>
      <c r="AT180" s="204"/>
      <c r="AU180" s="204"/>
      <c r="AV180" s="204"/>
      <c r="AW180" s="204"/>
      <c r="AX180" s="204"/>
      <c r="AY180" s="204"/>
      <c r="AZ180" s="204"/>
      <c r="BA180" s="204"/>
      <c r="BB180" s="204"/>
      <c r="BC180" s="204"/>
      <c r="BD180" s="204"/>
      <c r="BE180" s="204"/>
      <c r="BF180" s="204"/>
      <c r="BG180" s="204"/>
      <c r="BH180" s="204"/>
      <c r="BI180" s="204"/>
      <c r="BJ180" s="204"/>
      <c r="BK180" s="204"/>
      <c r="BL180" s="204"/>
      <c r="BM180" s="204"/>
      <c r="BN180" s="204"/>
    </row>
    <row r="181" spans="2:66" x14ac:dyDescent="0.25">
      <c r="B181" s="211" t="s">
        <v>29</v>
      </c>
      <c r="C181" s="204" t="s">
        <v>84</v>
      </c>
      <c r="D181" s="203" t="s">
        <v>85</v>
      </c>
      <c r="E181" s="202" t="s">
        <v>278</v>
      </c>
      <c r="F181" s="202" t="s">
        <v>273</v>
      </c>
      <c r="G181" s="204"/>
      <c r="H181" s="204"/>
      <c r="I181" s="204"/>
      <c r="J181" s="204"/>
      <c r="K181" s="204"/>
      <c r="L181" s="204"/>
      <c r="M181" s="204"/>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9"/>
      <c r="AN181" s="204"/>
      <c r="AO181" s="204"/>
      <c r="AP181" s="204"/>
      <c r="AQ181" s="204"/>
      <c r="AR181" s="204"/>
      <c r="AS181" s="204"/>
      <c r="AT181" s="204"/>
      <c r="AU181" s="204"/>
      <c r="AV181" s="204"/>
      <c r="AW181" s="204"/>
      <c r="AX181" s="204"/>
      <c r="AY181" s="204"/>
      <c r="AZ181" s="204"/>
      <c r="BA181" s="204"/>
      <c r="BB181" s="204"/>
      <c r="BC181" s="204"/>
      <c r="BD181" s="204"/>
      <c r="BE181" s="204"/>
      <c r="BF181" s="204"/>
      <c r="BG181" s="204"/>
      <c r="BH181" s="204"/>
      <c r="BI181" s="204"/>
      <c r="BJ181" s="204"/>
      <c r="BK181" s="204"/>
      <c r="BL181" s="204"/>
      <c r="BM181" s="204"/>
      <c r="BN181" s="204"/>
    </row>
    <row r="182" spans="2:66" x14ac:dyDescent="0.25">
      <c r="B182" s="211" t="s">
        <v>29</v>
      </c>
      <c r="C182" s="204" t="s">
        <v>84</v>
      </c>
      <c r="D182" s="203" t="s">
        <v>85</v>
      </c>
      <c r="E182" s="202" t="s">
        <v>278</v>
      </c>
      <c r="F182" s="202" t="s">
        <v>274</v>
      </c>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9"/>
      <c r="AN182" s="204"/>
      <c r="AO182" s="204"/>
      <c r="AP182" s="204"/>
      <c r="AQ182" s="204"/>
      <c r="AR182" s="204"/>
      <c r="AS182" s="204"/>
      <c r="AT182" s="204"/>
      <c r="AU182" s="204"/>
      <c r="AV182" s="204"/>
      <c r="AW182" s="204"/>
      <c r="AX182" s="204"/>
      <c r="AY182" s="204"/>
      <c r="AZ182" s="204"/>
      <c r="BA182" s="204"/>
      <c r="BB182" s="204"/>
      <c r="BC182" s="204"/>
      <c r="BD182" s="204"/>
      <c r="BE182" s="204"/>
      <c r="BF182" s="204"/>
      <c r="BG182" s="204"/>
      <c r="BH182" s="204"/>
      <c r="BI182" s="204"/>
      <c r="BJ182" s="204"/>
      <c r="BK182" s="204"/>
      <c r="BL182" s="204"/>
      <c r="BM182" s="204"/>
      <c r="BN182" s="204"/>
    </row>
    <row r="183" spans="2:66" x14ac:dyDescent="0.25">
      <c r="B183" s="219" t="s">
        <v>29</v>
      </c>
      <c r="C183" s="221" t="s">
        <v>84</v>
      </c>
      <c r="D183" s="223" t="s">
        <v>85</v>
      </c>
      <c r="E183" s="220" t="s">
        <v>278</v>
      </c>
      <c r="F183" s="220" t="s">
        <v>275</v>
      </c>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1"/>
      <c r="AI183" s="221"/>
      <c r="AJ183" s="221"/>
      <c r="AK183" s="221"/>
      <c r="AL183" s="221"/>
      <c r="AM183" s="222"/>
      <c r="AN183" s="221"/>
      <c r="AO183" s="221"/>
      <c r="AP183" s="221"/>
      <c r="AQ183" s="221"/>
      <c r="AR183" s="221"/>
      <c r="AS183" s="221"/>
      <c r="AT183" s="221"/>
      <c r="AU183" s="221"/>
      <c r="AV183" s="221"/>
      <c r="AW183" s="221"/>
      <c r="AX183" s="221"/>
      <c r="AY183" s="221"/>
      <c r="AZ183" s="221"/>
      <c r="BA183" s="221"/>
      <c r="BB183" s="221"/>
      <c r="BC183" s="221"/>
      <c r="BD183" s="221"/>
      <c r="BE183" s="221"/>
      <c r="BF183" s="221"/>
      <c r="BG183" s="221"/>
      <c r="BH183" s="221"/>
      <c r="BI183" s="221"/>
      <c r="BJ183" s="221"/>
      <c r="BK183" s="221"/>
      <c r="BL183" s="221"/>
      <c r="BM183" s="221"/>
      <c r="BN183" s="221"/>
    </row>
    <row r="184" spans="2:66" x14ac:dyDescent="0.25">
      <c r="B184" s="205" t="s">
        <v>86</v>
      </c>
      <c r="C184" s="202" t="s">
        <v>25</v>
      </c>
      <c r="D184" s="203" t="s">
        <v>85</v>
      </c>
      <c r="E184" s="202" t="s">
        <v>272</v>
      </c>
      <c r="F184" s="202" t="s">
        <v>273</v>
      </c>
      <c r="G184" s="204"/>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9"/>
      <c r="AN184" s="204"/>
      <c r="AO184" s="204"/>
      <c r="AP184" s="204"/>
      <c r="AQ184" s="204"/>
      <c r="AR184" s="204"/>
      <c r="AS184" s="204"/>
      <c r="AT184" s="204"/>
      <c r="AU184" s="204"/>
      <c r="AV184" s="204"/>
      <c r="AW184" s="204"/>
      <c r="AX184" s="204"/>
      <c r="AY184" s="204"/>
      <c r="AZ184" s="204"/>
      <c r="BA184" s="204"/>
      <c r="BB184" s="204"/>
      <c r="BC184" s="204"/>
      <c r="BD184" s="204"/>
      <c r="BE184" s="204"/>
      <c r="BF184" s="204"/>
      <c r="BG184" s="204"/>
      <c r="BH184" s="204"/>
      <c r="BI184" s="204"/>
      <c r="BJ184" s="204"/>
      <c r="BK184" s="204"/>
      <c r="BL184" s="204"/>
      <c r="BM184" s="204"/>
      <c r="BN184" s="204"/>
    </row>
    <row r="185" spans="2:66" x14ac:dyDescent="0.25">
      <c r="B185" s="205" t="s">
        <v>86</v>
      </c>
      <c r="C185" s="202" t="s">
        <v>25</v>
      </c>
      <c r="D185" s="203" t="s">
        <v>85</v>
      </c>
      <c r="E185" s="202" t="s">
        <v>272</v>
      </c>
      <c r="F185" s="202" t="s">
        <v>274</v>
      </c>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9"/>
      <c r="AN185" s="204"/>
      <c r="AO185" s="204"/>
      <c r="AP185" s="204"/>
      <c r="AQ185" s="204"/>
      <c r="AR185" s="204"/>
      <c r="AS185" s="204"/>
      <c r="AT185" s="204"/>
      <c r="AU185" s="204"/>
      <c r="AV185" s="204"/>
      <c r="AW185" s="204"/>
      <c r="AX185" s="204"/>
      <c r="AY185" s="204"/>
      <c r="AZ185" s="204"/>
      <c r="BA185" s="204"/>
      <c r="BB185" s="204"/>
      <c r="BC185" s="204"/>
      <c r="BD185" s="204"/>
      <c r="BE185" s="204"/>
      <c r="BF185" s="204"/>
      <c r="BG185" s="204"/>
      <c r="BH185" s="204"/>
      <c r="BI185" s="204"/>
      <c r="BJ185" s="204"/>
      <c r="BK185" s="204"/>
      <c r="BL185" s="204"/>
      <c r="BM185" s="204"/>
      <c r="BN185" s="204"/>
    </row>
    <row r="186" spans="2:66" x14ac:dyDescent="0.25">
      <c r="B186" s="205" t="s">
        <v>86</v>
      </c>
      <c r="C186" s="202" t="s">
        <v>25</v>
      </c>
      <c r="D186" s="203" t="s">
        <v>85</v>
      </c>
      <c r="E186" s="202" t="s">
        <v>272</v>
      </c>
      <c r="F186" s="202" t="s">
        <v>275</v>
      </c>
      <c r="G186" s="204"/>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9"/>
      <c r="AN186" s="204"/>
      <c r="AO186" s="204"/>
      <c r="AP186" s="204"/>
      <c r="AQ186" s="204"/>
      <c r="AR186" s="204"/>
      <c r="AS186" s="204"/>
      <c r="AT186" s="204"/>
      <c r="AU186" s="204"/>
      <c r="AV186" s="204"/>
      <c r="AW186" s="204"/>
      <c r="AX186" s="204"/>
      <c r="AY186" s="204"/>
      <c r="AZ186" s="204"/>
      <c r="BA186" s="204"/>
      <c r="BB186" s="204"/>
      <c r="BC186" s="204"/>
      <c r="BD186" s="204"/>
      <c r="BE186" s="204"/>
      <c r="BF186" s="204"/>
      <c r="BG186" s="204"/>
      <c r="BH186" s="204"/>
      <c r="BI186" s="204"/>
      <c r="BJ186" s="204"/>
      <c r="BK186" s="204"/>
      <c r="BL186" s="204"/>
      <c r="BM186" s="204"/>
      <c r="BN186" s="204"/>
    </row>
    <row r="187" spans="2:66" x14ac:dyDescent="0.25">
      <c r="B187" s="205" t="s">
        <v>86</v>
      </c>
      <c r="C187" s="202" t="s">
        <v>25</v>
      </c>
      <c r="D187" s="203" t="s">
        <v>85</v>
      </c>
      <c r="E187" s="202" t="s">
        <v>278</v>
      </c>
      <c r="F187" s="202" t="s">
        <v>273</v>
      </c>
      <c r="G187" s="204"/>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c r="AM187" s="209"/>
      <c r="AN187" s="204"/>
      <c r="AO187" s="204"/>
      <c r="AP187" s="204"/>
      <c r="AQ187" s="204"/>
      <c r="AR187" s="204"/>
      <c r="AS187" s="204"/>
      <c r="AT187" s="204"/>
      <c r="AU187" s="204"/>
      <c r="AV187" s="204"/>
      <c r="AW187" s="204"/>
      <c r="AX187" s="204"/>
      <c r="AY187" s="204"/>
      <c r="AZ187" s="204"/>
      <c r="BA187" s="204"/>
      <c r="BB187" s="204"/>
      <c r="BC187" s="204"/>
      <c r="BD187" s="204"/>
      <c r="BE187" s="204"/>
      <c r="BF187" s="204"/>
      <c r="BG187" s="204"/>
      <c r="BH187" s="204"/>
      <c r="BI187" s="204"/>
      <c r="BJ187" s="204"/>
      <c r="BK187" s="204"/>
      <c r="BL187" s="204"/>
      <c r="BM187" s="204"/>
      <c r="BN187" s="204"/>
    </row>
    <row r="188" spans="2:66" x14ac:dyDescent="0.25">
      <c r="B188" s="205" t="s">
        <v>86</v>
      </c>
      <c r="C188" s="202" t="s">
        <v>25</v>
      </c>
      <c r="D188" s="203" t="s">
        <v>85</v>
      </c>
      <c r="E188" s="202" t="s">
        <v>278</v>
      </c>
      <c r="F188" s="202" t="s">
        <v>274</v>
      </c>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9"/>
      <c r="AN188" s="204"/>
      <c r="AO188" s="204"/>
      <c r="AP188" s="204"/>
      <c r="AQ188" s="204"/>
      <c r="AR188" s="204"/>
      <c r="AS188" s="204"/>
      <c r="AT188" s="204"/>
      <c r="AU188" s="204"/>
      <c r="AV188" s="204"/>
      <c r="AW188" s="204"/>
      <c r="AX188" s="204"/>
      <c r="AY188" s="204"/>
      <c r="AZ188" s="204"/>
      <c r="BA188" s="204"/>
      <c r="BB188" s="204"/>
      <c r="BC188" s="204"/>
      <c r="BD188" s="204"/>
      <c r="BE188" s="204"/>
      <c r="BF188" s="204"/>
      <c r="BG188" s="204"/>
      <c r="BH188" s="204"/>
      <c r="BI188" s="204"/>
      <c r="BJ188" s="204"/>
      <c r="BK188" s="204"/>
      <c r="BL188" s="204"/>
      <c r="BM188" s="204"/>
      <c r="BN188" s="204"/>
    </row>
    <row r="189" spans="2:66" x14ac:dyDescent="0.25">
      <c r="B189" s="224" t="s">
        <v>86</v>
      </c>
      <c r="C189" s="220" t="s">
        <v>25</v>
      </c>
      <c r="D189" s="223" t="s">
        <v>85</v>
      </c>
      <c r="E189" s="220" t="s">
        <v>278</v>
      </c>
      <c r="F189" s="220" t="s">
        <v>275</v>
      </c>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1"/>
      <c r="AI189" s="221"/>
      <c r="AJ189" s="221"/>
      <c r="AK189" s="221"/>
      <c r="AL189" s="221"/>
      <c r="AM189" s="222"/>
      <c r="AN189" s="221"/>
      <c r="AO189" s="221"/>
      <c r="AP189" s="221"/>
      <c r="AQ189" s="221"/>
      <c r="AR189" s="221"/>
      <c r="AS189" s="221"/>
      <c r="AT189" s="221"/>
      <c r="AU189" s="221"/>
      <c r="AV189" s="221"/>
      <c r="AW189" s="221"/>
      <c r="AX189" s="221"/>
      <c r="AY189" s="221"/>
      <c r="AZ189" s="221"/>
      <c r="BA189" s="221"/>
      <c r="BB189" s="221"/>
      <c r="BC189" s="221"/>
      <c r="BD189" s="221"/>
      <c r="BE189" s="221"/>
      <c r="BF189" s="221"/>
      <c r="BG189" s="221"/>
      <c r="BH189" s="221"/>
      <c r="BI189" s="221"/>
      <c r="BJ189" s="221"/>
      <c r="BK189" s="221"/>
      <c r="BL189" s="221"/>
      <c r="BM189" s="221"/>
      <c r="BN189" s="221"/>
    </row>
    <row r="190" spans="2:66" x14ac:dyDescent="0.25">
      <c r="B190" s="205" t="s">
        <v>86</v>
      </c>
      <c r="C190" s="202" t="s">
        <v>210</v>
      </c>
      <c r="D190" s="203" t="s">
        <v>85</v>
      </c>
      <c r="E190" s="202" t="s">
        <v>272</v>
      </c>
      <c r="F190" s="202" t="s">
        <v>273</v>
      </c>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9"/>
      <c r="AN190" s="204"/>
      <c r="AO190" s="204"/>
      <c r="AP190" s="204"/>
      <c r="AQ190" s="204"/>
      <c r="AR190" s="204"/>
      <c r="AS190" s="204"/>
      <c r="AT190" s="204"/>
      <c r="AU190" s="204"/>
      <c r="AV190" s="204"/>
      <c r="AW190" s="204"/>
      <c r="AX190" s="204"/>
      <c r="AY190" s="204"/>
      <c r="AZ190" s="204"/>
      <c r="BA190" s="204"/>
      <c r="BB190" s="204"/>
      <c r="BC190" s="204"/>
      <c r="BD190" s="204"/>
      <c r="BE190" s="204"/>
      <c r="BF190" s="204"/>
      <c r="BG190" s="204"/>
      <c r="BH190" s="204"/>
      <c r="BI190" s="204"/>
      <c r="BJ190" s="204"/>
      <c r="BK190" s="204"/>
      <c r="BL190" s="204"/>
      <c r="BM190" s="204"/>
      <c r="BN190" s="204"/>
    </row>
    <row r="191" spans="2:66" x14ac:dyDescent="0.25">
      <c r="B191" s="205" t="s">
        <v>86</v>
      </c>
      <c r="C191" s="202" t="s">
        <v>210</v>
      </c>
      <c r="D191" s="203" t="s">
        <v>85</v>
      </c>
      <c r="E191" s="202" t="s">
        <v>272</v>
      </c>
      <c r="F191" s="202" t="s">
        <v>274</v>
      </c>
      <c r="G191" s="204"/>
      <c r="H191" s="204"/>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9"/>
      <c r="AN191" s="204"/>
      <c r="AO191" s="204"/>
      <c r="AP191" s="204"/>
      <c r="AQ191" s="204"/>
      <c r="AR191" s="204"/>
      <c r="AS191" s="204"/>
      <c r="AT191" s="204"/>
      <c r="AU191" s="204"/>
      <c r="AV191" s="204"/>
      <c r="AW191" s="204"/>
      <c r="AX191" s="204"/>
      <c r="AY191" s="204"/>
      <c r="AZ191" s="204"/>
      <c r="BA191" s="204"/>
      <c r="BB191" s="204"/>
      <c r="BC191" s="204"/>
      <c r="BD191" s="204"/>
      <c r="BE191" s="204"/>
      <c r="BF191" s="204"/>
      <c r="BG191" s="204"/>
      <c r="BH191" s="204"/>
      <c r="BI191" s="204"/>
      <c r="BJ191" s="204"/>
      <c r="BK191" s="204"/>
      <c r="BL191" s="204"/>
      <c r="BM191" s="204"/>
      <c r="BN191" s="204"/>
    </row>
    <row r="192" spans="2:66" x14ac:dyDescent="0.25">
      <c r="B192" s="205" t="s">
        <v>86</v>
      </c>
      <c r="C192" s="202" t="s">
        <v>210</v>
      </c>
      <c r="D192" s="203" t="s">
        <v>85</v>
      </c>
      <c r="E192" s="202" t="s">
        <v>272</v>
      </c>
      <c r="F192" s="202" t="s">
        <v>275</v>
      </c>
      <c r="G192" s="204"/>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9"/>
      <c r="AN192" s="204"/>
      <c r="AO192" s="204"/>
      <c r="AP192" s="204"/>
      <c r="AQ192" s="204"/>
      <c r="AR192" s="204"/>
      <c r="AS192" s="204"/>
      <c r="AT192" s="204"/>
      <c r="AU192" s="204"/>
      <c r="AV192" s="204"/>
      <c r="AW192" s="204"/>
      <c r="AX192" s="204"/>
      <c r="AY192" s="204"/>
      <c r="AZ192" s="204"/>
      <c r="BA192" s="204"/>
      <c r="BB192" s="204"/>
      <c r="BC192" s="204"/>
      <c r="BD192" s="204"/>
      <c r="BE192" s="204"/>
      <c r="BF192" s="204"/>
      <c r="BG192" s="204"/>
      <c r="BH192" s="204"/>
      <c r="BI192" s="204"/>
      <c r="BJ192" s="204"/>
      <c r="BK192" s="204"/>
      <c r="BL192" s="204"/>
      <c r="BM192" s="204"/>
      <c r="BN192" s="204"/>
    </row>
    <row r="193" spans="2:66" x14ac:dyDescent="0.25">
      <c r="B193" s="205" t="s">
        <v>86</v>
      </c>
      <c r="C193" s="202" t="s">
        <v>210</v>
      </c>
      <c r="D193" s="203" t="s">
        <v>85</v>
      </c>
      <c r="E193" s="202" t="s">
        <v>278</v>
      </c>
      <c r="F193" s="202" t="s">
        <v>273</v>
      </c>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c r="AM193" s="209"/>
      <c r="AN193" s="204"/>
      <c r="AO193" s="204"/>
      <c r="AP193" s="204"/>
      <c r="AQ193" s="204"/>
      <c r="AR193" s="204"/>
      <c r="AS193" s="204"/>
      <c r="AT193" s="204"/>
      <c r="AU193" s="204"/>
      <c r="AV193" s="204"/>
      <c r="AW193" s="204"/>
      <c r="AX193" s="204"/>
      <c r="AY193" s="204"/>
      <c r="AZ193" s="204"/>
      <c r="BA193" s="204"/>
      <c r="BB193" s="204"/>
      <c r="BC193" s="204"/>
      <c r="BD193" s="204"/>
      <c r="BE193" s="204"/>
      <c r="BF193" s="204"/>
      <c r="BG193" s="204"/>
      <c r="BH193" s="204"/>
      <c r="BI193" s="204"/>
      <c r="BJ193" s="204"/>
      <c r="BK193" s="204"/>
      <c r="BL193" s="204"/>
      <c r="BM193" s="204"/>
      <c r="BN193" s="204"/>
    </row>
    <row r="194" spans="2:66" x14ac:dyDescent="0.25">
      <c r="B194" s="205" t="s">
        <v>86</v>
      </c>
      <c r="C194" s="202" t="s">
        <v>210</v>
      </c>
      <c r="D194" s="203" t="s">
        <v>85</v>
      </c>
      <c r="E194" s="202" t="s">
        <v>278</v>
      </c>
      <c r="F194" s="202" t="s">
        <v>274</v>
      </c>
      <c r="G194" s="204"/>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204"/>
      <c r="AE194" s="204"/>
      <c r="AF194" s="204"/>
      <c r="AG194" s="204"/>
      <c r="AH194" s="204"/>
      <c r="AI194" s="204"/>
      <c r="AJ194" s="204"/>
      <c r="AK194" s="204"/>
      <c r="AL194" s="204"/>
      <c r="AM194" s="209"/>
      <c r="AN194" s="204"/>
      <c r="AO194" s="204"/>
      <c r="AP194" s="204"/>
      <c r="AQ194" s="204"/>
      <c r="AR194" s="204"/>
      <c r="AS194" s="204"/>
      <c r="AT194" s="204"/>
      <c r="AU194" s="204"/>
      <c r="AV194" s="204"/>
      <c r="AW194" s="204"/>
      <c r="AX194" s="204"/>
      <c r="AY194" s="204"/>
      <c r="AZ194" s="204"/>
      <c r="BA194" s="204"/>
      <c r="BB194" s="204"/>
      <c r="BC194" s="204"/>
      <c r="BD194" s="204"/>
      <c r="BE194" s="204"/>
      <c r="BF194" s="204"/>
      <c r="BG194" s="204"/>
      <c r="BH194" s="204"/>
      <c r="BI194" s="204"/>
      <c r="BJ194" s="204"/>
      <c r="BK194" s="204"/>
      <c r="BL194" s="204"/>
      <c r="BM194" s="204"/>
      <c r="BN194" s="204"/>
    </row>
    <row r="195" spans="2:66" x14ac:dyDescent="0.25">
      <c r="B195" s="224" t="s">
        <v>86</v>
      </c>
      <c r="C195" s="220" t="s">
        <v>210</v>
      </c>
      <c r="D195" s="223" t="s">
        <v>85</v>
      </c>
      <c r="E195" s="220" t="s">
        <v>278</v>
      </c>
      <c r="F195" s="220" t="s">
        <v>275</v>
      </c>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2"/>
      <c r="AN195" s="221"/>
      <c r="AO195" s="221"/>
      <c r="AP195" s="221"/>
      <c r="AQ195" s="221"/>
      <c r="AR195" s="221"/>
      <c r="AS195" s="221"/>
      <c r="AT195" s="221"/>
      <c r="AU195" s="221"/>
      <c r="AV195" s="221"/>
      <c r="AW195" s="221"/>
      <c r="AX195" s="221"/>
      <c r="AY195" s="221"/>
      <c r="AZ195" s="221"/>
      <c r="BA195" s="221"/>
      <c r="BB195" s="221"/>
      <c r="BC195" s="221"/>
      <c r="BD195" s="221"/>
      <c r="BE195" s="221"/>
      <c r="BF195" s="221"/>
      <c r="BG195" s="221"/>
      <c r="BH195" s="221"/>
      <c r="BI195" s="221"/>
      <c r="BJ195" s="221"/>
      <c r="BK195" s="221"/>
      <c r="BL195" s="221"/>
      <c r="BM195" s="221"/>
      <c r="BN195" s="221"/>
    </row>
    <row r="196" spans="2:66" x14ac:dyDescent="0.25">
      <c r="B196" s="205" t="s">
        <v>86</v>
      </c>
      <c r="C196" s="202" t="s">
        <v>87</v>
      </c>
      <c r="D196" s="203" t="s">
        <v>85</v>
      </c>
      <c r="E196" s="202" t="s">
        <v>272</v>
      </c>
      <c r="F196" s="202" t="s">
        <v>273</v>
      </c>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9"/>
      <c r="AN196" s="204"/>
      <c r="AO196" s="204"/>
      <c r="AP196" s="204"/>
      <c r="AQ196" s="204"/>
      <c r="AR196" s="204"/>
      <c r="AS196" s="204"/>
      <c r="AT196" s="204"/>
      <c r="AU196" s="204"/>
      <c r="AV196" s="204"/>
      <c r="AW196" s="204"/>
      <c r="AX196" s="204"/>
      <c r="AY196" s="204"/>
      <c r="AZ196" s="204"/>
      <c r="BA196" s="204"/>
      <c r="BB196" s="204"/>
      <c r="BC196" s="204"/>
      <c r="BD196" s="204"/>
      <c r="BE196" s="204"/>
      <c r="BF196" s="204"/>
      <c r="BG196" s="204"/>
      <c r="BH196" s="204"/>
      <c r="BI196" s="204"/>
      <c r="BJ196" s="204"/>
      <c r="BK196" s="204"/>
      <c r="BL196" s="204"/>
      <c r="BM196" s="204"/>
      <c r="BN196" s="204"/>
    </row>
    <row r="197" spans="2:66" x14ac:dyDescent="0.25">
      <c r="B197" s="205" t="s">
        <v>86</v>
      </c>
      <c r="C197" s="202" t="s">
        <v>87</v>
      </c>
      <c r="D197" s="203" t="s">
        <v>85</v>
      </c>
      <c r="E197" s="202" t="s">
        <v>272</v>
      </c>
      <c r="F197" s="202" t="s">
        <v>274</v>
      </c>
      <c r="G197" s="204"/>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c r="AE197" s="204"/>
      <c r="AF197" s="204"/>
      <c r="AG197" s="204"/>
      <c r="AH197" s="204"/>
      <c r="AI197" s="204"/>
      <c r="AJ197" s="204"/>
      <c r="AK197" s="204"/>
      <c r="AL197" s="204"/>
      <c r="AM197" s="209"/>
      <c r="AN197" s="204"/>
      <c r="AO197" s="204"/>
      <c r="AP197" s="204"/>
      <c r="AQ197" s="204"/>
      <c r="AR197" s="204"/>
      <c r="AS197" s="204"/>
      <c r="AT197" s="204"/>
      <c r="AU197" s="204"/>
      <c r="AV197" s="204"/>
      <c r="AW197" s="204"/>
      <c r="AX197" s="204"/>
      <c r="AY197" s="204"/>
      <c r="AZ197" s="204"/>
      <c r="BA197" s="204"/>
      <c r="BB197" s="204"/>
      <c r="BC197" s="204"/>
      <c r="BD197" s="204"/>
      <c r="BE197" s="204"/>
      <c r="BF197" s="204"/>
      <c r="BG197" s="204"/>
      <c r="BH197" s="204"/>
      <c r="BI197" s="204"/>
      <c r="BJ197" s="204"/>
      <c r="BK197" s="204"/>
      <c r="BL197" s="204"/>
      <c r="BM197" s="204"/>
      <c r="BN197" s="204"/>
    </row>
    <row r="198" spans="2:66" x14ac:dyDescent="0.25">
      <c r="B198" s="205" t="s">
        <v>86</v>
      </c>
      <c r="C198" s="202" t="s">
        <v>87</v>
      </c>
      <c r="D198" s="203" t="s">
        <v>85</v>
      </c>
      <c r="E198" s="202" t="s">
        <v>272</v>
      </c>
      <c r="F198" s="202" t="s">
        <v>275</v>
      </c>
      <c r="G198" s="204"/>
      <c r="H198" s="204"/>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c r="AM198" s="209"/>
      <c r="AN198" s="204"/>
      <c r="AO198" s="204"/>
      <c r="AP198" s="204"/>
      <c r="AQ198" s="204"/>
      <c r="AR198" s="204"/>
      <c r="AS198" s="204"/>
      <c r="AT198" s="204"/>
      <c r="AU198" s="204"/>
      <c r="AV198" s="204"/>
      <c r="AW198" s="204"/>
      <c r="AX198" s="204"/>
      <c r="AY198" s="204"/>
      <c r="AZ198" s="204"/>
      <c r="BA198" s="204"/>
      <c r="BB198" s="204"/>
      <c r="BC198" s="204"/>
      <c r="BD198" s="204"/>
      <c r="BE198" s="204"/>
      <c r="BF198" s="204"/>
      <c r="BG198" s="204"/>
      <c r="BH198" s="204"/>
      <c r="BI198" s="204"/>
      <c r="BJ198" s="204"/>
      <c r="BK198" s="204"/>
      <c r="BL198" s="204"/>
      <c r="BM198" s="204"/>
      <c r="BN198" s="204"/>
    </row>
    <row r="199" spans="2:66" x14ac:dyDescent="0.25">
      <c r="B199" s="205" t="s">
        <v>86</v>
      </c>
      <c r="C199" s="202" t="s">
        <v>87</v>
      </c>
      <c r="D199" s="203" t="s">
        <v>85</v>
      </c>
      <c r="E199" s="202" t="s">
        <v>278</v>
      </c>
      <c r="F199" s="202" t="s">
        <v>273</v>
      </c>
      <c r="G199" s="204"/>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4"/>
      <c r="AE199" s="204"/>
      <c r="AF199" s="204"/>
      <c r="AG199" s="204"/>
      <c r="AH199" s="204"/>
      <c r="AI199" s="204"/>
      <c r="AJ199" s="204"/>
      <c r="AK199" s="204"/>
      <c r="AL199" s="204"/>
      <c r="AM199" s="209"/>
      <c r="AN199" s="204"/>
      <c r="AO199" s="204"/>
      <c r="AP199" s="204"/>
      <c r="AQ199" s="204"/>
      <c r="AR199" s="204"/>
      <c r="AS199" s="204"/>
      <c r="AT199" s="204"/>
      <c r="AU199" s="204"/>
      <c r="AV199" s="204"/>
      <c r="AW199" s="204"/>
      <c r="AX199" s="204"/>
      <c r="AY199" s="204"/>
      <c r="AZ199" s="204"/>
      <c r="BA199" s="204"/>
      <c r="BB199" s="204"/>
      <c r="BC199" s="204"/>
      <c r="BD199" s="204"/>
      <c r="BE199" s="204"/>
      <c r="BF199" s="204"/>
      <c r="BG199" s="204"/>
      <c r="BH199" s="204"/>
      <c r="BI199" s="204"/>
      <c r="BJ199" s="204"/>
      <c r="BK199" s="204"/>
      <c r="BL199" s="204"/>
      <c r="BM199" s="204"/>
      <c r="BN199" s="204"/>
    </row>
    <row r="200" spans="2:66" x14ac:dyDescent="0.25">
      <c r="B200" s="205" t="s">
        <v>86</v>
      </c>
      <c r="C200" s="202" t="s">
        <v>87</v>
      </c>
      <c r="D200" s="203" t="s">
        <v>85</v>
      </c>
      <c r="E200" s="202" t="s">
        <v>278</v>
      </c>
      <c r="F200" s="202" t="s">
        <v>274</v>
      </c>
      <c r="G200" s="204"/>
      <c r="H200" s="204"/>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c r="AM200" s="209"/>
      <c r="AN200" s="204"/>
      <c r="AO200" s="204"/>
      <c r="AP200" s="204"/>
      <c r="AQ200" s="204"/>
      <c r="AR200" s="204"/>
      <c r="AS200" s="204"/>
      <c r="AT200" s="204"/>
      <c r="AU200" s="204"/>
      <c r="AV200" s="204"/>
      <c r="AW200" s="204"/>
      <c r="AX200" s="204"/>
      <c r="AY200" s="204"/>
      <c r="AZ200" s="204"/>
      <c r="BA200" s="204"/>
      <c r="BB200" s="204"/>
      <c r="BC200" s="204"/>
      <c r="BD200" s="204"/>
      <c r="BE200" s="204"/>
      <c r="BF200" s="204"/>
      <c r="BG200" s="204"/>
      <c r="BH200" s="204"/>
      <c r="BI200" s="204"/>
      <c r="BJ200" s="204"/>
      <c r="BK200" s="204"/>
      <c r="BL200" s="204"/>
      <c r="BM200" s="204"/>
      <c r="BN200" s="204"/>
    </row>
    <row r="201" spans="2:66" x14ac:dyDescent="0.25">
      <c r="B201" s="224" t="s">
        <v>86</v>
      </c>
      <c r="C201" s="220" t="s">
        <v>87</v>
      </c>
      <c r="D201" s="223" t="s">
        <v>85</v>
      </c>
      <c r="E201" s="220" t="s">
        <v>278</v>
      </c>
      <c r="F201" s="220" t="s">
        <v>275</v>
      </c>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c r="AL201" s="221"/>
      <c r="AM201" s="222"/>
      <c r="AN201" s="221"/>
      <c r="AO201" s="221"/>
      <c r="AP201" s="221"/>
      <c r="AQ201" s="221"/>
      <c r="AR201" s="221"/>
      <c r="AS201" s="221"/>
      <c r="AT201" s="221"/>
      <c r="AU201" s="221"/>
      <c r="AV201" s="221"/>
      <c r="AW201" s="221"/>
      <c r="AX201" s="221"/>
      <c r="AY201" s="221"/>
      <c r="AZ201" s="221"/>
      <c r="BA201" s="221"/>
      <c r="BB201" s="221"/>
      <c r="BC201" s="221"/>
      <c r="BD201" s="221"/>
      <c r="BE201" s="221"/>
      <c r="BF201" s="221"/>
      <c r="BG201" s="221"/>
      <c r="BH201" s="221"/>
      <c r="BI201" s="221"/>
      <c r="BJ201" s="221"/>
      <c r="BK201" s="221"/>
      <c r="BL201" s="221"/>
      <c r="BM201" s="221"/>
      <c r="BN201" s="221"/>
    </row>
    <row r="202" spans="2:66" x14ac:dyDescent="0.25">
      <c r="B202" s="205" t="s">
        <v>86</v>
      </c>
      <c r="C202" s="202" t="s">
        <v>211</v>
      </c>
      <c r="D202" s="203" t="s">
        <v>85</v>
      </c>
      <c r="E202" s="202" t="s">
        <v>272</v>
      </c>
      <c r="F202" s="202" t="s">
        <v>273</v>
      </c>
      <c r="G202" s="204"/>
      <c r="H202" s="204"/>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4"/>
      <c r="AL202" s="204"/>
      <c r="AM202" s="209"/>
      <c r="AN202" s="204"/>
      <c r="AO202" s="204"/>
      <c r="AP202" s="204"/>
      <c r="AQ202" s="204"/>
      <c r="AR202" s="204"/>
      <c r="AS202" s="204"/>
      <c r="AT202" s="204"/>
      <c r="AU202" s="204"/>
      <c r="AV202" s="204"/>
      <c r="AW202" s="204"/>
      <c r="AX202" s="204"/>
      <c r="AY202" s="204"/>
      <c r="AZ202" s="204"/>
      <c r="BA202" s="204"/>
      <c r="BB202" s="204"/>
      <c r="BC202" s="204"/>
      <c r="BD202" s="204"/>
      <c r="BE202" s="204"/>
      <c r="BF202" s="204"/>
      <c r="BG202" s="204"/>
      <c r="BH202" s="204"/>
      <c r="BI202" s="204"/>
      <c r="BJ202" s="204"/>
      <c r="BK202" s="204"/>
      <c r="BL202" s="204"/>
      <c r="BM202" s="204"/>
      <c r="BN202" s="204"/>
    </row>
    <row r="203" spans="2:66" x14ac:dyDescent="0.25">
      <c r="B203" s="205" t="s">
        <v>86</v>
      </c>
      <c r="C203" s="202" t="s">
        <v>211</v>
      </c>
      <c r="D203" s="203" t="s">
        <v>85</v>
      </c>
      <c r="E203" s="202" t="s">
        <v>272</v>
      </c>
      <c r="F203" s="202" t="s">
        <v>274</v>
      </c>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9"/>
      <c r="AN203" s="204"/>
      <c r="AO203" s="204"/>
      <c r="AP203" s="204"/>
      <c r="AQ203" s="204"/>
      <c r="AR203" s="204"/>
      <c r="AS203" s="204"/>
      <c r="AT203" s="204"/>
      <c r="AU203" s="204"/>
      <c r="AV203" s="204"/>
      <c r="AW203" s="204"/>
      <c r="AX203" s="204"/>
      <c r="AY203" s="204"/>
      <c r="AZ203" s="204"/>
      <c r="BA203" s="204"/>
      <c r="BB203" s="204"/>
      <c r="BC203" s="204"/>
      <c r="BD203" s="204"/>
      <c r="BE203" s="204"/>
      <c r="BF203" s="204"/>
      <c r="BG203" s="204"/>
      <c r="BH203" s="204"/>
      <c r="BI203" s="204"/>
      <c r="BJ203" s="204"/>
      <c r="BK203" s="204"/>
      <c r="BL203" s="204"/>
      <c r="BM203" s="204"/>
      <c r="BN203" s="204"/>
    </row>
    <row r="204" spans="2:66" x14ac:dyDescent="0.25">
      <c r="B204" s="205" t="s">
        <v>86</v>
      </c>
      <c r="C204" s="202" t="s">
        <v>211</v>
      </c>
      <c r="D204" s="203" t="s">
        <v>85</v>
      </c>
      <c r="E204" s="202" t="s">
        <v>272</v>
      </c>
      <c r="F204" s="202" t="s">
        <v>275</v>
      </c>
      <c r="G204" s="204"/>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9"/>
      <c r="AN204" s="204"/>
      <c r="AO204" s="204"/>
      <c r="AP204" s="204"/>
      <c r="AQ204" s="204"/>
      <c r="AR204" s="204"/>
      <c r="AS204" s="204"/>
      <c r="AT204" s="204"/>
      <c r="AU204" s="204"/>
      <c r="AV204" s="204"/>
      <c r="AW204" s="204"/>
      <c r="AX204" s="204"/>
      <c r="AY204" s="204"/>
      <c r="AZ204" s="204"/>
      <c r="BA204" s="204"/>
      <c r="BB204" s="204"/>
      <c r="BC204" s="204"/>
      <c r="BD204" s="204"/>
      <c r="BE204" s="204"/>
      <c r="BF204" s="204"/>
      <c r="BG204" s="204"/>
      <c r="BH204" s="204"/>
      <c r="BI204" s="204"/>
      <c r="BJ204" s="204"/>
      <c r="BK204" s="204"/>
      <c r="BL204" s="204"/>
      <c r="BM204" s="204"/>
      <c r="BN204" s="204"/>
    </row>
    <row r="205" spans="2:66" x14ac:dyDescent="0.25">
      <c r="B205" s="205" t="s">
        <v>86</v>
      </c>
      <c r="C205" s="202" t="s">
        <v>211</v>
      </c>
      <c r="D205" s="203" t="s">
        <v>85</v>
      </c>
      <c r="E205" s="202" t="s">
        <v>278</v>
      </c>
      <c r="F205" s="202" t="s">
        <v>273</v>
      </c>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c r="AM205" s="209"/>
      <c r="AN205" s="204"/>
      <c r="AO205" s="204"/>
      <c r="AP205" s="204"/>
      <c r="AQ205" s="204"/>
      <c r="AR205" s="204"/>
      <c r="AS205" s="204"/>
      <c r="AT205" s="204"/>
      <c r="AU205" s="204"/>
      <c r="AV205" s="204"/>
      <c r="AW205" s="204"/>
      <c r="AX205" s="204"/>
      <c r="AY205" s="204"/>
      <c r="AZ205" s="204"/>
      <c r="BA205" s="204"/>
      <c r="BB205" s="204"/>
      <c r="BC205" s="204"/>
      <c r="BD205" s="204"/>
      <c r="BE205" s="204"/>
      <c r="BF205" s="204"/>
      <c r="BG205" s="204"/>
      <c r="BH205" s="204"/>
      <c r="BI205" s="204"/>
      <c r="BJ205" s="204"/>
      <c r="BK205" s="204"/>
      <c r="BL205" s="204"/>
      <c r="BM205" s="204"/>
      <c r="BN205" s="204"/>
    </row>
    <row r="206" spans="2:66" x14ac:dyDescent="0.25">
      <c r="B206" s="205" t="s">
        <v>86</v>
      </c>
      <c r="C206" s="202" t="s">
        <v>211</v>
      </c>
      <c r="D206" s="203" t="s">
        <v>85</v>
      </c>
      <c r="E206" s="202" t="s">
        <v>278</v>
      </c>
      <c r="F206" s="202" t="s">
        <v>274</v>
      </c>
      <c r="G206" s="204"/>
      <c r="H206" s="204"/>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c r="AM206" s="209"/>
      <c r="AN206" s="204"/>
      <c r="AO206" s="204"/>
      <c r="AP206" s="204"/>
      <c r="AQ206" s="204"/>
      <c r="AR206" s="204"/>
      <c r="AS206" s="204"/>
      <c r="AT206" s="204"/>
      <c r="AU206" s="204"/>
      <c r="AV206" s="204"/>
      <c r="AW206" s="204"/>
      <c r="AX206" s="204"/>
      <c r="AY206" s="204"/>
      <c r="AZ206" s="204"/>
      <c r="BA206" s="204"/>
      <c r="BB206" s="204"/>
      <c r="BC206" s="204"/>
      <c r="BD206" s="204"/>
      <c r="BE206" s="204"/>
      <c r="BF206" s="204"/>
      <c r="BG206" s="204"/>
      <c r="BH206" s="204"/>
      <c r="BI206" s="204"/>
      <c r="BJ206" s="204"/>
      <c r="BK206" s="204"/>
      <c r="BL206" s="204"/>
      <c r="BM206" s="204"/>
      <c r="BN206" s="204"/>
    </row>
    <row r="207" spans="2:66" x14ac:dyDescent="0.25">
      <c r="B207" s="224" t="s">
        <v>86</v>
      </c>
      <c r="C207" s="220" t="s">
        <v>211</v>
      </c>
      <c r="D207" s="223" t="s">
        <v>85</v>
      </c>
      <c r="E207" s="220" t="s">
        <v>278</v>
      </c>
      <c r="F207" s="220" t="s">
        <v>275</v>
      </c>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c r="AH207" s="221"/>
      <c r="AI207" s="221"/>
      <c r="AJ207" s="221"/>
      <c r="AK207" s="221"/>
      <c r="AL207" s="221"/>
      <c r="AM207" s="222"/>
      <c r="AN207" s="221"/>
      <c r="AO207" s="221"/>
      <c r="AP207" s="221"/>
      <c r="AQ207" s="221"/>
      <c r="AR207" s="221"/>
      <c r="AS207" s="221"/>
      <c r="AT207" s="221"/>
      <c r="AU207" s="221"/>
      <c r="AV207" s="221"/>
      <c r="AW207" s="221"/>
      <c r="AX207" s="221"/>
      <c r="AY207" s="221"/>
      <c r="AZ207" s="221"/>
      <c r="BA207" s="221"/>
      <c r="BB207" s="221"/>
      <c r="BC207" s="221"/>
      <c r="BD207" s="221"/>
      <c r="BE207" s="221"/>
      <c r="BF207" s="221"/>
      <c r="BG207" s="221"/>
      <c r="BH207" s="221"/>
      <c r="BI207" s="221"/>
      <c r="BJ207" s="221"/>
      <c r="BK207" s="221"/>
      <c r="BL207" s="221"/>
      <c r="BM207" s="221"/>
      <c r="BN207" s="221"/>
    </row>
    <row r="208" spans="2:66" x14ac:dyDescent="0.25">
      <c r="B208" s="146" t="s">
        <v>86</v>
      </c>
      <c r="C208" s="69" t="s">
        <v>84</v>
      </c>
      <c r="D208" s="68" t="s">
        <v>85</v>
      </c>
      <c r="E208" s="67" t="s">
        <v>272</v>
      </c>
      <c r="F208" s="67" t="s">
        <v>273</v>
      </c>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212"/>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c r="BJ208" s="69"/>
      <c r="BK208" s="69"/>
      <c r="BL208" s="69"/>
      <c r="BM208" s="69"/>
      <c r="BN208" s="69"/>
    </row>
    <row r="209" spans="2:66" x14ac:dyDescent="0.25">
      <c r="B209" s="146" t="s">
        <v>86</v>
      </c>
      <c r="C209" s="69" t="s">
        <v>84</v>
      </c>
      <c r="D209" s="68" t="s">
        <v>85</v>
      </c>
      <c r="E209" s="67" t="s">
        <v>272</v>
      </c>
      <c r="F209" s="67" t="s">
        <v>274</v>
      </c>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212"/>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row>
    <row r="210" spans="2:66" x14ac:dyDescent="0.25">
      <c r="B210" s="146" t="s">
        <v>86</v>
      </c>
      <c r="C210" s="69" t="s">
        <v>84</v>
      </c>
      <c r="D210" s="68" t="s">
        <v>85</v>
      </c>
      <c r="E210" s="67" t="s">
        <v>272</v>
      </c>
      <c r="F210" s="67" t="s">
        <v>275</v>
      </c>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212"/>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row>
    <row r="211" spans="2:66" x14ac:dyDescent="0.25">
      <c r="B211" s="146" t="s">
        <v>86</v>
      </c>
      <c r="C211" s="69" t="s">
        <v>84</v>
      </c>
      <c r="D211" s="68" t="s">
        <v>85</v>
      </c>
      <c r="E211" s="67" t="s">
        <v>278</v>
      </c>
      <c r="F211" s="67" t="s">
        <v>273</v>
      </c>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212"/>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c r="BJ211" s="69"/>
      <c r="BK211" s="69"/>
      <c r="BL211" s="69"/>
      <c r="BM211" s="69"/>
      <c r="BN211" s="69"/>
    </row>
    <row r="212" spans="2:66" x14ac:dyDescent="0.25">
      <c r="B212" s="146" t="s">
        <v>86</v>
      </c>
      <c r="C212" s="69" t="s">
        <v>84</v>
      </c>
      <c r="D212" s="68" t="s">
        <v>85</v>
      </c>
      <c r="E212" s="67" t="s">
        <v>278</v>
      </c>
      <c r="F212" s="67" t="s">
        <v>274</v>
      </c>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212"/>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c r="BJ212" s="69"/>
      <c r="BK212" s="69"/>
      <c r="BL212" s="69"/>
      <c r="BM212" s="69"/>
      <c r="BN212" s="69"/>
    </row>
    <row r="213" spans="2:66" x14ac:dyDescent="0.25">
      <c r="B213" s="188" t="s">
        <v>86</v>
      </c>
      <c r="C213" s="181" t="s">
        <v>84</v>
      </c>
      <c r="D213" s="182" t="s">
        <v>85</v>
      </c>
      <c r="E213" s="183" t="s">
        <v>278</v>
      </c>
      <c r="F213" s="183" t="s">
        <v>275</v>
      </c>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217"/>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row>
    <row r="214" spans="2:66" x14ac:dyDescent="0.25">
      <c r="B214" s="86" t="s">
        <v>86</v>
      </c>
      <c r="C214" s="16" t="s">
        <v>89</v>
      </c>
      <c r="D214" s="15" t="s">
        <v>85</v>
      </c>
      <c r="E214" s="14" t="s">
        <v>280</v>
      </c>
      <c r="F214" s="14" t="s">
        <v>277</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210"/>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row>
    <row r="215" spans="2:66" x14ac:dyDescent="0.25">
      <c r="B215" s="86" t="s">
        <v>86</v>
      </c>
      <c r="C215" s="16" t="s">
        <v>130</v>
      </c>
      <c r="D215" s="15" t="s">
        <v>85</v>
      </c>
      <c r="E215" s="14" t="s">
        <v>280</v>
      </c>
      <c r="F215" s="14" t="s">
        <v>277</v>
      </c>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210"/>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row>
    <row r="216" spans="2:66" x14ac:dyDescent="0.25">
      <c r="B216" s="86" t="s">
        <v>86</v>
      </c>
      <c r="C216" s="16" t="s">
        <v>91</v>
      </c>
      <c r="D216" s="15" t="s">
        <v>85</v>
      </c>
      <c r="E216" s="14" t="s">
        <v>280</v>
      </c>
      <c r="F216" s="14" t="s">
        <v>277</v>
      </c>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210"/>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row>
    <row r="217" spans="2:66" x14ac:dyDescent="0.25">
      <c r="B217" s="117" t="s">
        <v>86</v>
      </c>
      <c r="C217" s="118" t="s">
        <v>131</v>
      </c>
      <c r="D217" s="119" t="s">
        <v>85</v>
      </c>
      <c r="E217" s="120" t="s">
        <v>280</v>
      </c>
      <c r="F217" s="120" t="s">
        <v>277</v>
      </c>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218"/>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c r="BL217" s="120"/>
      <c r="BM217" s="120"/>
      <c r="BN217" s="120"/>
    </row>
    <row r="218" spans="2:66" x14ac:dyDescent="0.25">
      <c r="B218" s="86" t="s">
        <v>86</v>
      </c>
      <c r="C218" s="14" t="s">
        <v>84</v>
      </c>
      <c r="D218" s="15" t="s">
        <v>100</v>
      </c>
      <c r="E218" s="16" t="s">
        <v>276</v>
      </c>
      <c r="F218" s="14" t="s">
        <v>277</v>
      </c>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210"/>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row>
    <row r="219" spans="2:66" x14ac:dyDescent="0.25">
      <c r="B219" s="117" t="s">
        <v>86</v>
      </c>
      <c r="C219" s="120" t="s">
        <v>84</v>
      </c>
      <c r="D219" s="119" t="s">
        <v>100</v>
      </c>
      <c r="E219" s="118" t="s">
        <v>279</v>
      </c>
      <c r="F219" s="120" t="s">
        <v>277</v>
      </c>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218"/>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row>
    <row r="220" spans="2:66" x14ac:dyDescent="0.25">
      <c r="B220" s="86" t="s">
        <v>86</v>
      </c>
      <c r="C220" s="14" t="s">
        <v>84</v>
      </c>
      <c r="D220" s="15" t="s">
        <v>100</v>
      </c>
      <c r="E220" s="14" t="s">
        <v>280</v>
      </c>
      <c r="F220" s="16" t="s">
        <v>281</v>
      </c>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210"/>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row>
    <row r="221" spans="2:66" x14ac:dyDescent="0.25">
      <c r="B221" s="86" t="s">
        <v>86</v>
      </c>
      <c r="C221" s="14" t="s">
        <v>84</v>
      </c>
      <c r="D221" s="15" t="s">
        <v>100</v>
      </c>
      <c r="E221" s="14" t="s">
        <v>280</v>
      </c>
      <c r="F221" s="16" t="s">
        <v>282</v>
      </c>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210"/>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row>
    <row r="222" spans="2:66" x14ac:dyDescent="0.25">
      <c r="B222" s="117" t="s">
        <v>86</v>
      </c>
      <c r="C222" s="120" t="s">
        <v>84</v>
      </c>
      <c r="D222" s="119" t="s">
        <v>100</v>
      </c>
      <c r="E222" s="120" t="s">
        <v>280</v>
      </c>
      <c r="F222" s="118" t="s">
        <v>283</v>
      </c>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218"/>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row>
    <row r="223" spans="2:66" x14ac:dyDescent="0.25">
      <c r="B223" s="90" t="s">
        <v>86</v>
      </c>
      <c r="C223" s="109" t="s">
        <v>84</v>
      </c>
      <c r="D223" s="97" t="s">
        <v>85</v>
      </c>
      <c r="E223" s="109" t="s">
        <v>280</v>
      </c>
      <c r="F223" s="109" t="s">
        <v>277</v>
      </c>
      <c r="G223" s="109"/>
      <c r="H223" s="109"/>
      <c r="I223" s="109"/>
      <c r="J223" s="109"/>
      <c r="K223" s="109"/>
      <c r="L223" s="109"/>
      <c r="M223" s="109"/>
      <c r="N223" s="109"/>
      <c r="O223" s="109"/>
      <c r="P223" s="109"/>
      <c r="Q223" s="109"/>
      <c r="R223" s="109"/>
      <c r="S223" s="109"/>
      <c r="T223" s="109"/>
      <c r="U223" s="109"/>
      <c r="V223" s="109"/>
      <c r="W223" s="109"/>
      <c r="X223" s="109"/>
      <c r="Y223" s="109"/>
      <c r="Z223" s="109"/>
      <c r="AA223" s="109"/>
      <c r="AB223" s="109"/>
      <c r="AC223" s="109"/>
      <c r="AD223" s="109"/>
      <c r="AE223" s="109"/>
      <c r="AF223" s="109"/>
      <c r="AG223" s="109"/>
      <c r="AH223" s="109"/>
      <c r="AI223" s="109"/>
      <c r="AJ223" s="109"/>
      <c r="AK223" s="109"/>
      <c r="AL223" s="109"/>
      <c r="AM223" s="207"/>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row>
    <row r="225" spans="2:4" x14ac:dyDescent="0.25">
      <c r="B225" s="10" t="s">
        <v>43</v>
      </c>
      <c r="C225" s="6"/>
      <c r="D225" s="7"/>
    </row>
    <row r="226" spans="2:4" x14ac:dyDescent="0.25">
      <c r="B226" s="33"/>
      <c r="C226" s="6" t="s">
        <v>44</v>
      </c>
      <c r="D226" s="22" t="s">
        <v>45</v>
      </c>
    </row>
    <row r="227" spans="2:4" x14ac:dyDescent="0.25">
      <c r="B227" s="9"/>
      <c r="C227" s="6" t="s">
        <v>46</v>
      </c>
      <c r="D227" s="22" t="s">
        <v>47</v>
      </c>
    </row>
    <row r="228" spans="2:4" x14ac:dyDescent="0.25">
      <c r="B228" s="8"/>
      <c r="C228" s="6" t="s">
        <v>48</v>
      </c>
      <c r="D228" s="22" t="s">
        <v>49</v>
      </c>
    </row>
    <row r="229" spans="2:4" x14ac:dyDescent="0.25">
      <c r="B229" s="135"/>
      <c r="C229" s="6" t="s">
        <v>93</v>
      </c>
      <c r="D229" s="22" t="s">
        <v>94</v>
      </c>
    </row>
    <row r="230" spans="2:4" x14ac:dyDescent="0.25">
      <c r="B230" s="136"/>
      <c r="C230" s="6" t="s">
        <v>284</v>
      </c>
      <c r="D230" s="22" t="s">
        <v>285</v>
      </c>
    </row>
    <row r="231" spans="2:4" x14ac:dyDescent="0.25">
      <c r="B231" s="137"/>
      <c r="C231" s="6" t="s">
        <v>286</v>
      </c>
      <c r="D231" s="6" t="s">
        <v>287</v>
      </c>
    </row>
    <row r="233" spans="2:4" x14ac:dyDescent="0.25">
      <c r="B233" s="6" t="s">
        <v>50</v>
      </c>
      <c r="C233" s="22" t="s">
        <v>51</v>
      </c>
    </row>
    <row r="234" spans="2:4" x14ac:dyDescent="0.25">
      <c r="B234" s="6" t="s">
        <v>8</v>
      </c>
      <c r="C234" s="6" t="s">
        <v>212</v>
      </c>
    </row>
    <row r="235" spans="2:4" x14ac:dyDescent="0.25">
      <c r="B235" s="6" t="s">
        <v>20</v>
      </c>
      <c r="C235" s="6" t="s">
        <v>53</v>
      </c>
    </row>
    <row r="236" spans="2:4" x14ac:dyDescent="0.25">
      <c r="B236" s="6" t="s">
        <v>24</v>
      </c>
      <c r="C236" s="6" t="s">
        <v>54</v>
      </c>
    </row>
    <row r="237" spans="2:4" x14ac:dyDescent="0.25">
      <c r="B237" s="6" t="s">
        <v>55</v>
      </c>
      <c r="C237" s="6" t="s">
        <v>56</v>
      </c>
    </row>
  </sheetData>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40"/>
  <sheetViews>
    <sheetView zoomScale="70" zoomScaleNormal="70" workbookViewId="0">
      <pane xSplit="4" ySplit="8" topLeftCell="E37" activePane="bottomRight" state="frozen"/>
      <selection pane="topRight" activeCell="G1" sqref="G1"/>
      <selection pane="bottomLeft" activeCell="A9" sqref="A9"/>
      <selection pane="bottomRight" activeCell="K43" sqref="K43"/>
    </sheetView>
  </sheetViews>
  <sheetFormatPr defaultColWidth="8.85546875" defaultRowHeight="15.75" x14ac:dyDescent="0.25"/>
  <cols>
    <col min="1" max="1" width="5.7109375" style="5" customWidth="1"/>
    <col min="2" max="2" width="17.28515625" bestFit="1" customWidth="1"/>
    <col min="3" max="3" width="22.42578125" bestFit="1" customWidth="1"/>
    <col min="4" max="4" width="24.85546875" bestFit="1" customWidth="1"/>
    <col min="5" max="5" width="20.42578125" bestFit="1" customWidth="1"/>
    <col min="6" max="6" width="20.42578125" customWidth="1"/>
    <col min="7" max="7" width="25.7109375" customWidth="1"/>
    <col min="8" max="8" width="14" customWidth="1"/>
    <col min="9" max="9" width="44.5703125" customWidth="1"/>
    <col min="10" max="10" width="47.85546875" style="294" customWidth="1"/>
    <col min="11" max="11" width="15.85546875" customWidth="1"/>
    <col min="12" max="12" width="11.42578125" customWidth="1"/>
    <col min="13" max="13" width="27.42578125" customWidth="1"/>
    <col min="14" max="14" width="27.85546875" bestFit="1" customWidth="1"/>
    <col min="15" max="15" width="13.5703125" customWidth="1"/>
    <col min="16" max="16" width="44.28515625" customWidth="1"/>
    <col min="17" max="17" width="47.42578125" style="294" customWidth="1"/>
    <col min="18" max="18" width="15.42578125" bestFit="1" customWidth="1"/>
    <col min="19" max="19" width="11.42578125" customWidth="1"/>
    <col min="20" max="20" width="27.42578125" customWidth="1"/>
    <col min="21" max="21" width="27.85546875" bestFit="1" customWidth="1"/>
    <col min="22" max="22" width="13.85546875" customWidth="1"/>
    <col min="23" max="23" width="44.42578125" customWidth="1"/>
    <col min="24" max="24" width="47.7109375" style="294" customWidth="1"/>
    <col min="25" max="25" width="15.7109375" bestFit="1" customWidth="1"/>
    <col min="26" max="26" width="11.42578125" customWidth="1"/>
    <col min="27" max="27" width="27.42578125" customWidth="1"/>
    <col min="28" max="28" width="27.85546875" bestFit="1" customWidth="1"/>
  </cols>
  <sheetData>
    <row r="1" spans="1:28" ht="20.25" x14ac:dyDescent="0.3">
      <c r="B1" s="24" t="s">
        <v>288</v>
      </c>
    </row>
    <row r="2" spans="1:28" ht="18" x14ac:dyDescent="0.25">
      <c r="B2" s="73" t="s">
        <v>3</v>
      </c>
    </row>
    <row r="3" spans="1:28" ht="20.25" x14ac:dyDescent="0.3">
      <c r="B3" s="54"/>
      <c r="C3" s="11"/>
      <c r="D3" s="11"/>
      <c r="E3" s="11"/>
      <c r="F3" s="11"/>
      <c r="G3" s="11"/>
      <c r="H3" s="12" t="s">
        <v>231</v>
      </c>
      <c r="I3" s="13"/>
      <c r="J3" s="339"/>
      <c r="K3" s="13"/>
      <c r="L3" s="13"/>
      <c r="M3" s="13"/>
      <c r="N3" s="13"/>
      <c r="O3" s="12" t="s">
        <v>289</v>
      </c>
      <c r="P3" s="13"/>
      <c r="Q3" s="339"/>
      <c r="R3" s="13"/>
      <c r="S3" s="13"/>
      <c r="T3" s="13"/>
      <c r="U3" s="13"/>
      <c r="V3" s="12" t="s">
        <v>290</v>
      </c>
      <c r="W3" s="13"/>
      <c r="X3" s="339"/>
      <c r="Y3" s="13"/>
      <c r="Z3" s="13"/>
      <c r="AA3" s="13"/>
      <c r="AB3" s="13"/>
    </row>
    <row r="4" spans="1:28" x14ac:dyDescent="0.25">
      <c r="B4" s="99" t="s">
        <v>5</v>
      </c>
      <c r="C4" s="99" t="s">
        <v>4</v>
      </c>
      <c r="D4" s="99" t="s">
        <v>6</v>
      </c>
      <c r="E4" s="100" t="s">
        <v>7</v>
      </c>
      <c r="F4" s="100" t="s">
        <v>9</v>
      </c>
      <c r="G4" s="100" t="s">
        <v>10</v>
      </c>
      <c r="H4" s="100" t="s">
        <v>114</v>
      </c>
      <c r="I4" s="100" t="s">
        <v>291</v>
      </c>
      <c r="J4" s="312" t="s">
        <v>292</v>
      </c>
      <c r="K4" s="100" t="s">
        <v>74</v>
      </c>
      <c r="L4" s="100" t="s">
        <v>12</v>
      </c>
      <c r="M4" s="101" t="s">
        <v>13</v>
      </c>
      <c r="N4" s="101" t="s">
        <v>14</v>
      </c>
      <c r="O4" s="100" t="s">
        <v>293</v>
      </c>
      <c r="P4" s="100" t="s">
        <v>294</v>
      </c>
      <c r="Q4" s="312" t="s">
        <v>295</v>
      </c>
      <c r="R4" s="100" t="s">
        <v>296</v>
      </c>
      <c r="S4" s="100" t="s">
        <v>17</v>
      </c>
      <c r="T4" s="101" t="s">
        <v>18</v>
      </c>
      <c r="U4" s="101" t="s">
        <v>19</v>
      </c>
      <c r="V4" s="100" t="s">
        <v>177</v>
      </c>
      <c r="W4" s="100" t="s">
        <v>297</v>
      </c>
      <c r="X4" s="312" t="s">
        <v>298</v>
      </c>
      <c r="Y4" s="100" t="s">
        <v>180</v>
      </c>
      <c r="Z4" s="100" t="s">
        <v>21</v>
      </c>
      <c r="AA4" s="101" t="s">
        <v>22</v>
      </c>
      <c r="AB4" s="101" t="s">
        <v>23</v>
      </c>
    </row>
    <row r="5" spans="1:28" x14ac:dyDescent="0.25">
      <c r="B5" s="17" t="s">
        <v>36</v>
      </c>
      <c r="C5" s="19" t="s">
        <v>84</v>
      </c>
      <c r="D5" s="19" t="s">
        <v>90</v>
      </c>
      <c r="E5" s="283">
        <v>22</v>
      </c>
      <c r="F5" s="283">
        <v>15686</v>
      </c>
      <c r="G5" s="286">
        <v>0.38999</v>
      </c>
      <c r="H5" s="283">
        <v>7843</v>
      </c>
      <c r="I5" s="283">
        <v>276</v>
      </c>
      <c r="J5" s="283">
        <v>7567</v>
      </c>
      <c r="K5" s="286">
        <v>0.97099999999999997</v>
      </c>
      <c r="L5" s="286">
        <v>1.9E-3</v>
      </c>
      <c r="M5" s="286">
        <v>0.96730000000000005</v>
      </c>
      <c r="N5" s="286">
        <v>0.97470000000000001</v>
      </c>
      <c r="O5" s="283">
        <v>6567</v>
      </c>
      <c r="P5" s="283">
        <v>212</v>
      </c>
      <c r="Q5" s="283">
        <v>6355</v>
      </c>
      <c r="R5" s="286">
        <v>0.97199999999999998</v>
      </c>
      <c r="S5" s="286">
        <v>2E-3</v>
      </c>
      <c r="T5" s="286">
        <v>0.96809999999999996</v>
      </c>
      <c r="U5" s="286">
        <v>0.97589999999999999</v>
      </c>
      <c r="V5" s="283">
        <v>1276</v>
      </c>
      <c r="W5" s="283">
        <v>64</v>
      </c>
      <c r="X5" s="283">
        <v>1212</v>
      </c>
      <c r="Y5" s="286">
        <v>0.95299999999999996</v>
      </c>
      <c r="Z5" s="286">
        <v>5.8999999999999999E-3</v>
      </c>
      <c r="AA5" s="286">
        <v>0.94140000000000001</v>
      </c>
      <c r="AB5" s="286">
        <v>0.96460000000000001</v>
      </c>
    </row>
    <row r="6" spans="1:28" x14ac:dyDescent="0.25">
      <c r="B6" s="17" t="s">
        <v>38</v>
      </c>
      <c r="C6" s="19" t="s">
        <v>84</v>
      </c>
      <c r="D6" s="19" t="s">
        <v>90</v>
      </c>
      <c r="E6" s="283">
        <v>35</v>
      </c>
      <c r="F6" s="283">
        <v>25748</v>
      </c>
      <c r="G6" s="286">
        <v>0.35000999999999999</v>
      </c>
      <c r="H6" s="283">
        <v>12874</v>
      </c>
      <c r="I6" s="283">
        <v>360</v>
      </c>
      <c r="J6" s="283">
        <v>12514</v>
      </c>
      <c r="K6" s="286">
        <v>0.97099999999999997</v>
      </c>
      <c r="L6" s="286">
        <v>1.5E-3</v>
      </c>
      <c r="M6" s="286">
        <v>0.96809999999999996</v>
      </c>
      <c r="N6" s="286">
        <v>0.97389999999999999</v>
      </c>
      <c r="O6" s="283">
        <v>11109</v>
      </c>
      <c r="P6" s="283">
        <v>276</v>
      </c>
      <c r="Q6" s="283">
        <v>10833</v>
      </c>
      <c r="R6" s="286">
        <v>0.97399999999999998</v>
      </c>
      <c r="S6" s="286">
        <v>1.5E-3</v>
      </c>
      <c r="T6" s="286">
        <v>0.97109999999999996</v>
      </c>
      <c r="U6" s="286">
        <v>0.97689999999999999</v>
      </c>
      <c r="V6" s="283">
        <v>1765</v>
      </c>
      <c r="W6" s="283">
        <v>84</v>
      </c>
      <c r="X6" s="283">
        <v>1681</v>
      </c>
      <c r="Y6" s="286">
        <v>0.92800000000000005</v>
      </c>
      <c r="Z6" s="286">
        <v>6.1999999999999998E-3</v>
      </c>
      <c r="AA6" s="286">
        <v>0.91579999999999995</v>
      </c>
      <c r="AB6" s="286">
        <v>0.94020000000000004</v>
      </c>
    </row>
    <row r="7" spans="1:28" x14ac:dyDescent="0.25">
      <c r="B7" s="17" t="s">
        <v>92</v>
      </c>
      <c r="C7" s="20" t="s">
        <v>84</v>
      </c>
      <c r="D7" s="20" t="s">
        <v>90</v>
      </c>
      <c r="E7" s="283">
        <v>54</v>
      </c>
      <c r="F7" s="283">
        <v>41544</v>
      </c>
      <c r="G7" s="286">
        <v>0.26</v>
      </c>
      <c r="H7" s="283">
        <v>20772</v>
      </c>
      <c r="I7" s="283">
        <v>864</v>
      </c>
      <c r="J7" s="283">
        <v>19908</v>
      </c>
      <c r="K7" s="286">
        <v>0.96099999999999997</v>
      </c>
      <c r="L7" s="286">
        <v>1.2999999999999999E-3</v>
      </c>
      <c r="M7" s="286">
        <v>0.95850000000000002</v>
      </c>
      <c r="N7" s="286">
        <v>0.96350000000000002</v>
      </c>
      <c r="O7" s="283">
        <v>16783</v>
      </c>
      <c r="P7" s="283">
        <v>613</v>
      </c>
      <c r="Q7" s="283">
        <v>16170</v>
      </c>
      <c r="R7" s="286">
        <v>0.96299999999999997</v>
      </c>
      <c r="S7" s="286">
        <v>1.5E-3</v>
      </c>
      <c r="T7" s="286">
        <v>0.96009999999999995</v>
      </c>
      <c r="U7" s="286">
        <v>0.96589999999999998</v>
      </c>
      <c r="V7" s="283">
        <v>3989</v>
      </c>
      <c r="W7" s="283">
        <v>251</v>
      </c>
      <c r="X7" s="283">
        <v>3738</v>
      </c>
      <c r="Y7" s="286">
        <v>0.93199999999999994</v>
      </c>
      <c r="Z7" s="286">
        <v>4.0000000000000001E-3</v>
      </c>
      <c r="AA7" s="286">
        <v>0.92420000000000002</v>
      </c>
      <c r="AB7" s="286">
        <v>0.93979999999999997</v>
      </c>
    </row>
    <row r="8" spans="1:28" x14ac:dyDescent="0.25">
      <c r="B8" s="55" t="s">
        <v>86</v>
      </c>
      <c r="C8" s="55" t="s">
        <v>84</v>
      </c>
      <c r="D8" s="55" t="s">
        <v>90</v>
      </c>
      <c r="E8" s="310">
        <v>111</v>
      </c>
      <c r="F8" s="310">
        <v>82978</v>
      </c>
      <c r="G8" s="313">
        <v>1</v>
      </c>
      <c r="H8" s="310">
        <v>41489</v>
      </c>
      <c r="I8" s="310">
        <v>1500</v>
      </c>
      <c r="J8" s="310">
        <v>39989</v>
      </c>
      <c r="K8" s="313">
        <v>0.96899999999999997</v>
      </c>
      <c r="L8" s="313">
        <v>8.9999999999999998E-4</v>
      </c>
      <c r="M8" s="313">
        <v>0.96719999999999995</v>
      </c>
      <c r="N8" s="313">
        <v>0.9708</v>
      </c>
      <c r="O8" s="310">
        <v>34459</v>
      </c>
      <c r="P8" s="310">
        <v>1101</v>
      </c>
      <c r="Q8" s="310">
        <v>33358</v>
      </c>
      <c r="R8" s="313">
        <v>0.97099999999999997</v>
      </c>
      <c r="S8" s="313">
        <v>8.9999999999999998E-4</v>
      </c>
      <c r="T8" s="313">
        <v>0.96919999999999995</v>
      </c>
      <c r="U8" s="313">
        <v>0.9728</v>
      </c>
      <c r="V8" s="310">
        <v>7030</v>
      </c>
      <c r="W8" s="310">
        <v>399</v>
      </c>
      <c r="X8" s="310">
        <v>6631</v>
      </c>
      <c r="Y8" s="313">
        <v>0.94</v>
      </c>
      <c r="Z8" s="313">
        <v>2.8E-3</v>
      </c>
      <c r="AA8" s="313">
        <v>0.9345</v>
      </c>
      <c r="AB8" s="313">
        <v>0.94550000000000001</v>
      </c>
    </row>
    <row r="9" spans="1:28" ht="20.25" x14ac:dyDescent="0.3">
      <c r="B9" s="24"/>
      <c r="E9" s="294"/>
      <c r="F9" s="294"/>
      <c r="G9" s="298"/>
      <c r="H9" s="294"/>
      <c r="I9" s="294"/>
      <c r="K9" s="298"/>
      <c r="L9" s="298"/>
      <c r="M9" s="298"/>
      <c r="N9" s="294"/>
      <c r="O9" s="294"/>
      <c r="P9" s="298"/>
      <c r="R9" s="298"/>
      <c r="S9" s="298"/>
    </row>
    <row r="10" spans="1:28" ht="18" x14ac:dyDescent="0.25">
      <c r="B10" s="73" t="s">
        <v>32</v>
      </c>
      <c r="E10" s="294"/>
      <c r="F10" s="294"/>
      <c r="G10" s="298"/>
      <c r="H10" s="294"/>
      <c r="I10" s="294"/>
      <c r="K10" s="298"/>
      <c r="L10" s="298"/>
      <c r="M10" s="298"/>
      <c r="N10" s="294"/>
      <c r="O10" s="294"/>
      <c r="P10" s="298"/>
      <c r="R10" s="298"/>
      <c r="S10" s="298"/>
    </row>
    <row r="11" spans="1:28" ht="20.25" x14ac:dyDescent="0.3">
      <c r="B11" s="147"/>
      <c r="C11" s="148"/>
      <c r="D11" s="148"/>
      <c r="E11" s="311"/>
      <c r="F11" s="311"/>
      <c r="G11" s="314"/>
      <c r="H11" s="315" t="s">
        <v>231</v>
      </c>
      <c r="I11" s="316"/>
      <c r="J11" s="316"/>
      <c r="K11" s="317"/>
      <c r="L11" s="317"/>
      <c r="M11" s="317"/>
      <c r="N11" s="316"/>
      <c r="O11" s="315" t="s">
        <v>289</v>
      </c>
      <c r="P11" s="317"/>
      <c r="Q11" s="316"/>
      <c r="R11" s="317"/>
      <c r="S11" s="317"/>
      <c r="T11" s="150"/>
      <c r="U11" s="150"/>
      <c r="V11" s="149" t="s">
        <v>290</v>
      </c>
      <c r="W11" s="150"/>
      <c r="X11" s="316"/>
      <c r="Y11" s="150"/>
      <c r="Z11" s="150"/>
      <c r="AA11" s="150"/>
      <c r="AB11" s="150"/>
    </row>
    <row r="12" spans="1:28" x14ac:dyDescent="0.25">
      <c r="B12" s="151" t="s">
        <v>5</v>
      </c>
      <c r="C12" s="152" t="s">
        <v>4</v>
      </c>
      <c r="D12" s="152" t="s">
        <v>6</v>
      </c>
      <c r="E12" s="312" t="s">
        <v>7</v>
      </c>
      <c r="F12" s="312" t="s">
        <v>9</v>
      </c>
      <c r="G12" s="308" t="s">
        <v>10</v>
      </c>
      <c r="H12" s="312" t="s">
        <v>114</v>
      </c>
      <c r="I12" s="312" t="s">
        <v>291</v>
      </c>
      <c r="J12" s="312" t="s">
        <v>292</v>
      </c>
      <c r="K12" s="308" t="s">
        <v>74</v>
      </c>
      <c r="L12" s="308" t="s">
        <v>12</v>
      </c>
      <c r="M12" s="318" t="s">
        <v>13</v>
      </c>
      <c r="N12" s="319" t="s">
        <v>14</v>
      </c>
      <c r="O12" s="312" t="s">
        <v>293</v>
      </c>
      <c r="P12" s="308" t="s">
        <v>294</v>
      </c>
      <c r="Q12" s="312" t="s">
        <v>295</v>
      </c>
      <c r="R12" s="308" t="s">
        <v>296</v>
      </c>
      <c r="S12" s="308" t="s">
        <v>17</v>
      </c>
      <c r="T12" s="101" t="s">
        <v>18</v>
      </c>
      <c r="U12" s="101" t="s">
        <v>19</v>
      </c>
      <c r="V12" s="100" t="s">
        <v>177</v>
      </c>
      <c r="W12" s="100" t="s">
        <v>297</v>
      </c>
      <c r="X12" s="312" t="s">
        <v>298</v>
      </c>
      <c r="Y12" s="100" t="s">
        <v>180</v>
      </c>
      <c r="Z12" s="100" t="s">
        <v>21</v>
      </c>
      <c r="AA12" s="101" t="s">
        <v>22</v>
      </c>
      <c r="AB12" s="101" t="s">
        <v>23</v>
      </c>
    </row>
    <row r="13" spans="1:28" x14ac:dyDescent="0.25">
      <c r="A13"/>
      <c r="B13" s="85" t="s">
        <v>26</v>
      </c>
      <c r="C13" s="15" t="s">
        <v>84</v>
      </c>
      <c r="D13" s="16" t="s">
        <v>85</v>
      </c>
      <c r="E13" s="273">
        <v>22</v>
      </c>
      <c r="F13" s="273">
        <v>15686</v>
      </c>
      <c r="G13" s="275">
        <v>0.38999</v>
      </c>
      <c r="H13" s="273">
        <v>6788</v>
      </c>
      <c r="I13" s="273">
        <v>219</v>
      </c>
      <c r="J13" s="273">
        <v>6569</v>
      </c>
      <c r="K13" s="275">
        <v>0.97199999999999998</v>
      </c>
      <c r="L13" s="275">
        <v>2E-3</v>
      </c>
      <c r="M13" s="275">
        <v>0.96809999999999996</v>
      </c>
      <c r="N13" s="275">
        <v>0.97589999999999999</v>
      </c>
      <c r="O13" s="273">
        <v>6361</v>
      </c>
      <c r="P13" s="273">
        <v>199</v>
      </c>
      <c r="Q13" s="273">
        <v>6162</v>
      </c>
      <c r="R13" s="275">
        <v>0.97299999999999998</v>
      </c>
      <c r="S13" s="275">
        <v>2E-3</v>
      </c>
      <c r="T13" s="275">
        <v>0.96909999999999996</v>
      </c>
      <c r="U13" s="275">
        <v>0.97689999999999999</v>
      </c>
      <c r="V13" s="273">
        <v>427</v>
      </c>
      <c r="W13" s="273">
        <v>20</v>
      </c>
      <c r="X13" s="273">
        <v>407</v>
      </c>
      <c r="Y13" s="275">
        <v>0.96299999999999997</v>
      </c>
      <c r="Z13" s="275">
        <v>9.1000000000000004E-3</v>
      </c>
      <c r="AA13" s="275">
        <v>0.94520000000000004</v>
      </c>
      <c r="AB13" s="275">
        <v>0.98080000000000001</v>
      </c>
    </row>
    <row r="14" spans="1:28" x14ac:dyDescent="0.25">
      <c r="A14"/>
      <c r="B14" s="85" t="s">
        <v>26</v>
      </c>
      <c r="C14" s="15" t="s">
        <v>84</v>
      </c>
      <c r="D14" s="16" t="s">
        <v>299</v>
      </c>
      <c r="E14" s="273">
        <v>22</v>
      </c>
      <c r="F14" s="273">
        <v>15686</v>
      </c>
      <c r="G14" s="275">
        <v>0.38999</v>
      </c>
      <c r="H14" s="273">
        <v>1002</v>
      </c>
      <c r="I14" s="273">
        <v>55</v>
      </c>
      <c r="J14" s="273">
        <v>947</v>
      </c>
      <c r="K14" s="275">
        <v>0.95099999999999996</v>
      </c>
      <c r="L14" s="275">
        <v>6.7999999999999996E-3</v>
      </c>
      <c r="M14" s="275">
        <v>0.93769999999999998</v>
      </c>
      <c r="N14" s="275">
        <v>0.96430000000000005</v>
      </c>
      <c r="O14" s="273">
        <v>206</v>
      </c>
      <c r="P14" s="273">
        <v>13</v>
      </c>
      <c r="Q14" s="273">
        <v>193</v>
      </c>
      <c r="R14" s="275">
        <v>0.95</v>
      </c>
      <c r="S14" s="275">
        <v>1.52E-2</v>
      </c>
      <c r="T14" s="275">
        <v>0.92020000000000002</v>
      </c>
      <c r="U14" s="275">
        <v>0.9798</v>
      </c>
      <c r="V14" s="273">
        <v>796</v>
      </c>
      <c r="W14" s="273">
        <v>42</v>
      </c>
      <c r="X14" s="273">
        <v>754</v>
      </c>
      <c r="Y14" s="275">
        <v>0.95099999999999996</v>
      </c>
      <c r="Z14" s="275">
        <v>7.7000000000000002E-3</v>
      </c>
      <c r="AA14" s="275">
        <v>0.93589999999999995</v>
      </c>
      <c r="AB14" s="275">
        <v>0.96609999999999996</v>
      </c>
    </row>
    <row r="15" spans="1:28" x14ac:dyDescent="0.25">
      <c r="A15"/>
      <c r="B15" s="85" t="s">
        <v>26</v>
      </c>
      <c r="C15" s="15" t="s">
        <v>84</v>
      </c>
      <c r="D15" s="16" t="s">
        <v>300</v>
      </c>
      <c r="E15" s="273">
        <v>22</v>
      </c>
      <c r="F15" s="273">
        <v>15686</v>
      </c>
      <c r="G15" s="275">
        <v>0.38999</v>
      </c>
      <c r="H15" s="273">
        <v>53</v>
      </c>
      <c r="I15" s="273">
        <v>2</v>
      </c>
      <c r="J15" s="273">
        <v>51</v>
      </c>
      <c r="K15" s="275">
        <v>0.96399999999999997</v>
      </c>
      <c r="L15" s="275">
        <v>2.5600000000000001E-2</v>
      </c>
      <c r="M15" s="275">
        <v>0.91379999999999995</v>
      </c>
      <c r="N15" s="275">
        <v>1</v>
      </c>
      <c r="O15" s="273">
        <v>0</v>
      </c>
      <c r="P15" s="273">
        <v>0</v>
      </c>
      <c r="Q15" s="273">
        <v>0</v>
      </c>
      <c r="R15" s="275"/>
      <c r="S15" s="275"/>
      <c r="T15" s="275"/>
      <c r="U15" s="275"/>
      <c r="V15" s="273">
        <v>53</v>
      </c>
      <c r="W15" s="273">
        <v>2</v>
      </c>
      <c r="X15" s="273">
        <v>51</v>
      </c>
      <c r="Y15" s="275">
        <v>0.96399999999999997</v>
      </c>
      <c r="Z15" s="275">
        <v>2.5600000000000001E-2</v>
      </c>
      <c r="AA15" s="275">
        <v>0.91379999999999995</v>
      </c>
      <c r="AB15" s="275">
        <v>1</v>
      </c>
    </row>
    <row r="16" spans="1:28" x14ac:dyDescent="0.25">
      <c r="A16"/>
      <c r="B16" s="95" t="s">
        <v>36</v>
      </c>
      <c r="C16" s="19" t="s">
        <v>84</v>
      </c>
      <c r="D16" s="19" t="s">
        <v>90</v>
      </c>
      <c r="E16" s="283">
        <v>22</v>
      </c>
      <c r="F16" s="283">
        <v>15686</v>
      </c>
      <c r="G16" s="286">
        <v>0.38999</v>
      </c>
      <c r="H16" s="283">
        <v>7843</v>
      </c>
      <c r="I16" s="283">
        <v>276</v>
      </c>
      <c r="J16" s="283">
        <v>7567</v>
      </c>
      <c r="K16" s="286">
        <v>0.97099999999999997</v>
      </c>
      <c r="L16" s="286">
        <v>1.9E-3</v>
      </c>
      <c r="M16" s="286">
        <v>0.96730000000000005</v>
      </c>
      <c r="N16" s="286">
        <v>0.97470000000000001</v>
      </c>
      <c r="O16" s="283">
        <v>6567</v>
      </c>
      <c r="P16" s="283">
        <v>212</v>
      </c>
      <c r="Q16" s="283">
        <v>6355</v>
      </c>
      <c r="R16" s="286">
        <v>0.97199999999999998</v>
      </c>
      <c r="S16" s="286">
        <v>2E-3</v>
      </c>
      <c r="T16" s="286">
        <v>0.96809999999999996</v>
      </c>
      <c r="U16" s="286">
        <v>0.97589999999999999</v>
      </c>
      <c r="V16" s="283">
        <v>1276</v>
      </c>
      <c r="W16" s="283">
        <v>64</v>
      </c>
      <c r="X16" s="283">
        <v>1212</v>
      </c>
      <c r="Y16" s="286">
        <v>0.95299999999999996</v>
      </c>
      <c r="Z16" s="286">
        <v>5.8999999999999999E-3</v>
      </c>
      <c r="AA16" s="286">
        <v>0.94140000000000001</v>
      </c>
      <c r="AB16" s="286">
        <v>0.96460000000000001</v>
      </c>
    </row>
    <row r="17" spans="1:28" x14ac:dyDescent="0.25">
      <c r="A17"/>
      <c r="B17" s="85" t="s">
        <v>28</v>
      </c>
      <c r="C17" s="15" t="s">
        <v>84</v>
      </c>
      <c r="D17" s="16" t="s">
        <v>85</v>
      </c>
      <c r="E17" s="273">
        <v>35</v>
      </c>
      <c r="F17" s="273">
        <v>25748</v>
      </c>
      <c r="G17" s="275">
        <v>0.35000999999999999</v>
      </c>
      <c r="H17" s="273">
        <v>11303</v>
      </c>
      <c r="I17" s="273">
        <v>279</v>
      </c>
      <c r="J17" s="273">
        <v>11024</v>
      </c>
      <c r="K17" s="275">
        <v>0.97299999999999998</v>
      </c>
      <c r="L17" s="275">
        <v>1.5E-3</v>
      </c>
      <c r="M17" s="275">
        <v>0.97009999999999996</v>
      </c>
      <c r="N17" s="275">
        <v>0.97589999999999999</v>
      </c>
      <c r="O17" s="273">
        <v>10743</v>
      </c>
      <c r="P17" s="273">
        <v>257</v>
      </c>
      <c r="Q17" s="273">
        <v>10486</v>
      </c>
      <c r="R17" s="275">
        <v>0.97399999999999998</v>
      </c>
      <c r="S17" s="275">
        <v>1.5E-3</v>
      </c>
      <c r="T17" s="275">
        <v>0.97109999999999996</v>
      </c>
      <c r="U17" s="275">
        <v>0.97689999999999999</v>
      </c>
      <c r="V17" s="273">
        <v>560</v>
      </c>
      <c r="W17" s="273">
        <v>22</v>
      </c>
      <c r="X17" s="273">
        <v>538</v>
      </c>
      <c r="Y17" s="275">
        <v>0.94399999999999995</v>
      </c>
      <c r="Z17" s="275">
        <v>9.7000000000000003E-3</v>
      </c>
      <c r="AA17" s="275">
        <v>0.92500000000000004</v>
      </c>
      <c r="AB17" s="275">
        <v>0.96299999999999997</v>
      </c>
    </row>
    <row r="18" spans="1:28" x14ac:dyDescent="0.25">
      <c r="A18"/>
      <c r="B18" s="85" t="s">
        <v>28</v>
      </c>
      <c r="C18" s="15" t="s">
        <v>84</v>
      </c>
      <c r="D18" s="16" t="s">
        <v>299</v>
      </c>
      <c r="E18" s="273">
        <v>35</v>
      </c>
      <c r="F18" s="273">
        <v>25748</v>
      </c>
      <c r="G18" s="275">
        <v>0.35000999999999999</v>
      </c>
      <c r="H18" s="273">
        <v>1405</v>
      </c>
      <c r="I18" s="273">
        <v>79</v>
      </c>
      <c r="J18" s="273">
        <v>1326</v>
      </c>
      <c r="K18" s="275">
        <v>0.92300000000000004</v>
      </c>
      <c r="L18" s="275">
        <v>7.1000000000000004E-3</v>
      </c>
      <c r="M18" s="275">
        <v>0.90910000000000002</v>
      </c>
      <c r="N18" s="275">
        <v>0.93689999999999996</v>
      </c>
      <c r="O18" s="273">
        <v>366</v>
      </c>
      <c r="P18" s="273">
        <v>19</v>
      </c>
      <c r="Q18" s="273">
        <v>347</v>
      </c>
      <c r="R18" s="275">
        <v>0.94499999999999995</v>
      </c>
      <c r="S18" s="275">
        <v>1.1900000000000001E-2</v>
      </c>
      <c r="T18" s="275">
        <v>0.92169999999999996</v>
      </c>
      <c r="U18" s="275">
        <v>0.96830000000000005</v>
      </c>
      <c r="V18" s="273">
        <v>1039</v>
      </c>
      <c r="W18" s="273">
        <v>60</v>
      </c>
      <c r="X18" s="273">
        <v>979</v>
      </c>
      <c r="Y18" s="275">
        <v>0.92200000000000004</v>
      </c>
      <c r="Z18" s="275">
        <v>8.3000000000000001E-3</v>
      </c>
      <c r="AA18" s="275">
        <v>0.90569999999999995</v>
      </c>
      <c r="AB18" s="275">
        <v>0.93830000000000002</v>
      </c>
    </row>
    <row r="19" spans="1:28" x14ac:dyDescent="0.25">
      <c r="A19"/>
      <c r="B19" s="85" t="s">
        <v>28</v>
      </c>
      <c r="C19" s="15" t="s">
        <v>84</v>
      </c>
      <c r="D19" s="16" t="s">
        <v>300</v>
      </c>
      <c r="E19" s="273">
        <v>35</v>
      </c>
      <c r="F19" s="273">
        <v>25748</v>
      </c>
      <c r="G19" s="275">
        <v>0.35000999999999999</v>
      </c>
      <c r="H19" s="273">
        <v>166</v>
      </c>
      <c r="I19" s="273">
        <v>2</v>
      </c>
      <c r="J19" s="273">
        <v>164</v>
      </c>
      <c r="K19" s="275">
        <v>0.99299999999999999</v>
      </c>
      <c r="L19" s="275">
        <v>6.4999999999999997E-3</v>
      </c>
      <c r="M19" s="275">
        <v>0.98029999999999995</v>
      </c>
      <c r="N19" s="275">
        <v>1</v>
      </c>
      <c r="O19" s="273">
        <v>0</v>
      </c>
      <c r="P19" s="273">
        <v>0</v>
      </c>
      <c r="Q19" s="273">
        <v>0</v>
      </c>
      <c r="R19" s="275"/>
      <c r="S19" s="275"/>
      <c r="T19" s="275"/>
      <c r="U19" s="275"/>
      <c r="V19" s="273">
        <v>166</v>
      </c>
      <c r="W19" s="273">
        <v>2</v>
      </c>
      <c r="X19" s="273">
        <v>164</v>
      </c>
      <c r="Y19" s="275">
        <v>0.99299999999999999</v>
      </c>
      <c r="Z19" s="275">
        <v>6.4999999999999997E-3</v>
      </c>
      <c r="AA19" s="275">
        <v>0.98029999999999995</v>
      </c>
      <c r="AB19" s="275">
        <v>1</v>
      </c>
    </row>
    <row r="20" spans="1:28" x14ac:dyDescent="0.25">
      <c r="A20"/>
      <c r="B20" s="95" t="s">
        <v>38</v>
      </c>
      <c r="C20" s="19" t="s">
        <v>84</v>
      </c>
      <c r="D20" s="19" t="s">
        <v>90</v>
      </c>
      <c r="E20" s="283">
        <v>35</v>
      </c>
      <c r="F20" s="283">
        <v>25748</v>
      </c>
      <c r="G20" s="286">
        <v>0.35000999999999999</v>
      </c>
      <c r="H20" s="283">
        <v>12874</v>
      </c>
      <c r="I20" s="283">
        <v>360</v>
      </c>
      <c r="J20" s="283">
        <v>12514</v>
      </c>
      <c r="K20" s="286">
        <v>0.97099999999999997</v>
      </c>
      <c r="L20" s="286">
        <v>1.5E-3</v>
      </c>
      <c r="M20" s="286">
        <v>0.96809999999999996</v>
      </c>
      <c r="N20" s="286">
        <v>0.97389999999999999</v>
      </c>
      <c r="O20" s="283">
        <v>11109</v>
      </c>
      <c r="P20" s="283">
        <v>276</v>
      </c>
      <c r="Q20" s="283">
        <v>10833</v>
      </c>
      <c r="R20" s="286">
        <v>0.97399999999999998</v>
      </c>
      <c r="S20" s="286">
        <v>1.5E-3</v>
      </c>
      <c r="T20" s="286">
        <v>0.97109999999999996</v>
      </c>
      <c r="U20" s="286">
        <v>0.97689999999999999</v>
      </c>
      <c r="V20" s="283">
        <v>1765</v>
      </c>
      <c r="W20" s="283">
        <v>84</v>
      </c>
      <c r="X20" s="283">
        <v>1681</v>
      </c>
      <c r="Y20" s="286">
        <v>0.92800000000000005</v>
      </c>
      <c r="Z20" s="286">
        <v>6.1999999999999998E-3</v>
      </c>
      <c r="AA20" s="286">
        <v>0.91579999999999995</v>
      </c>
      <c r="AB20" s="286">
        <v>0.94020000000000004</v>
      </c>
    </row>
    <row r="21" spans="1:28" x14ac:dyDescent="0.25">
      <c r="A21"/>
      <c r="B21" s="85" t="s">
        <v>29</v>
      </c>
      <c r="C21" s="14" t="s">
        <v>84</v>
      </c>
      <c r="D21" s="16" t="s">
        <v>85</v>
      </c>
      <c r="E21" s="273">
        <v>54</v>
      </c>
      <c r="F21" s="273">
        <v>41544</v>
      </c>
      <c r="G21" s="275">
        <v>0.26</v>
      </c>
      <c r="H21" s="273">
        <v>17829</v>
      </c>
      <c r="I21" s="273">
        <v>681</v>
      </c>
      <c r="J21" s="273">
        <v>17148</v>
      </c>
      <c r="K21" s="275">
        <v>0.96299999999999997</v>
      </c>
      <c r="L21" s="275">
        <v>1.4E-3</v>
      </c>
      <c r="M21" s="275">
        <v>0.96030000000000004</v>
      </c>
      <c r="N21" s="275">
        <v>0.9657</v>
      </c>
      <c r="O21" s="273">
        <v>16333</v>
      </c>
      <c r="P21" s="273">
        <v>596</v>
      </c>
      <c r="Q21" s="273">
        <v>15737</v>
      </c>
      <c r="R21" s="275">
        <v>0.96299999999999997</v>
      </c>
      <c r="S21" s="275">
        <v>1.5E-3</v>
      </c>
      <c r="T21" s="275">
        <v>0.96009999999999995</v>
      </c>
      <c r="U21" s="275">
        <v>0.96589999999999998</v>
      </c>
      <c r="V21" s="273">
        <v>1496</v>
      </c>
      <c r="W21" s="273">
        <v>85</v>
      </c>
      <c r="X21" s="273">
        <v>1411</v>
      </c>
      <c r="Y21" s="275">
        <v>0.93199999999999994</v>
      </c>
      <c r="Z21" s="275">
        <v>6.4999999999999997E-3</v>
      </c>
      <c r="AA21" s="275">
        <v>0.91930000000000001</v>
      </c>
      <c r="AB21" s="275">
        <v>0.94469999999999998</v>
      </c>
    </row>
    <row r="22" spans="1:28" x14ac:dyDescent="0.25">
      <c r="A22"/>
      <c r="B22" s="85" t="s">
        <v>29</v>
      </c>
      <c r="C22" s="14" t="s">
        <v>84</v>
      </c>
      <c r="D22" s="16" t="s">
        <v>299</v>
      </c>
      <c r="E22" s="273">
        <v>54</v>
      </c>
      <c r="F22" s="273">
        <v>41544</v>
      </c>
      <c r="G22" s="275">
        <v>0.26</v>
      </c>
      <c r="H22" s="273">
        <v>2320</v>
      </c>
      <c r="I22" s="273">
        <v>177</v>
      </c>
      <c r="J22" s="273">
        <v>2143</v>
      </c>
      <c r="K22" s="275">
        <v>0.91800000000000004</v>
      </c>
      <c r="L22" s="275">
        <v>5.7000000000000002E-3</v>
      </c>
      <c r="M22" s="275">
        <v>0.90680000000000005</v>
      </c>
      <c r="N22" s="275">
        <v>0.92920000000000003</v>
      </c>
      <c r="O22" s="273">
        <v>450</v>
      </c>
      <c r="P22" s="273">
        <v>17</v>
      </c>
      <c r="Q22" s="273">
        <v>433</v>
      </c>
      <c r="R22" s="275">
        <v>0.95599999999999996</v>
      </c>
      <c r="S22" s="275">
        <v>9.7000000000000003E-3</v>
      </c>
      <c r="T22" s="275">
        <v>0.93700000000000006</v>
      </c>
      <c r="U22" s="275">
        <v>0.97499999999999998</v>
      </c>
      <c r="V22" s="273">
        <v>1870</v>
      </c>
      <c r="W22" s="273">
        <v>160</v>
      </c>
      <c r="X22" s="273">
        <v>1710</v>
      </c>
      <c r="Y22" s="275">
        <v>0.91600000000000004</v>
      </c>
      <c r="Z22" s="275">
        <v>6.4000000000000003E-3</v>
      </c>
      <c r="AA22" s="275">
        <v>0.90349999999999997</v>
      </c>
      <c r="AB22" s="275">
        <v>0.92849999999999999</v>
      </c>
    </row>
    <row r="23" spans="1:28" x14ac:dyDescent="0.25">
      <c r="A23"/>
      <c r="B23" s="85" t="s">
        <v>29</v>
      </c>
      <c r="C23" s="14" t="s">
        <v>84</v>
      </c>
      <c r="D23" s="16" t="s">
        <v>300</v>
      </c>
      <c r="E23" s="273">
        <v>54</v>
      </c>
      <c r="F23" s="273">
        <v>41544</v>
      </c>
      <c r="G23" s="275">
        <v>0.26</v>
      </c>
      <c r="H23" s="273">
        <v>623</v>
      </c>
      <c r="I23" s="273">
        <v>6</v>
      </c>
      <c r="J23" s="273">
        <v>617</v>
      </c>
      <c r="K23" s="275">
        <v>0.995</v>
      </c>
      <c r="L23" s="275">
        <v>2.8E-3</v>
      </c>
      <c r="M23" s="275">
        <v>0.98950000000000005</v>
      </c>
      <c r="N23" s="275">
        <v>1</v>
      </c>
      <c r="O23" s="273">
        <v>0</v>
      </c>
      <c r="P23" s="273">
        <v>0</v>
      </c>
      <c r="Q23" s="273">
        <v>0</v>
      </c>
      <c r="R23" s="275"/>
      <c r="S23" s="275"/>
      <c r="T23" s="275"/>
      <c r="U23" s="275"/>
      <c r="V23" s="273">
        <v>623</v>
      </c>
      <c r="W23" s="273">
        <v>6</v>
      </c>
      <c r="X23" s="273">
        <v>617</v>
      </c>
      <c r="Y23" s="275">
        <v>0.995</v>
      </c>
      <c r="Z23" s="275">
        <v>2.8E-3</v>
      </c>
      <c r="AA23" s="275">
        <v>0.98950000000000005</v>
      </c>
      <c r="AB23" s="275">
        <v>1</v>
      </c>
    </row>
    <row r="24" spans="1:28" x14ac:dyDescent="0.25">
      <c r="A24"/>
      <c r="B24" s="95" t="s">
        <v>92</v>
      </c>
      <c r="C24" s="20" t="s">
        <v>84</v>
      </c>
      <c r="D24" s="20" t="s">
        <v>90</v>
      </c>
      <c r="E24" s="283">
        <v>54</v>
      </c>
      <c r="F24" s="283">
        <v>41544</v>
      </c>
      <c r="G24" s="286">
        <v>0.26</v>
      </c>
      <c r="H24" s="283">
        <v>20772</v>
      </c>
      <c r="I24" s="283">
        <v>864</v>
      </c>
      <c r="J24" s="283">
        <v>19908</v>
      </c>
      <c r="K24" s="286">
        <v>0.96099999999999997</v>
      </c>
      <c r="L24" s="286">
        <v>1.2999999999999999E-3</v>
      </c>
      <c r="M24" s="286">
        <v>0.95850000000000002</v>
      </c>
      <c r="N24" s="286">
        <v>0.96350000000000002</v>
      </c>
      <c r="O24" s="283">
        <v>16783</v>
      </c>
      <c r="P24" s="283">
        <v>613</v>
      </c>
      <c r="Q24" s="283">
        <v>16170</v>
      </c>
      <c r="R24" s="286">
        <v>0.96299999999999997</v>
      </c>
      <c r="S24" s="286">
        <v>1.5E-3</v>
      </c>
      <c r="T24" s="286">
        <v>0.96009999999999995</v>
      </c>
      <c r="U24" s="286">
        <v>0.96589999999999998</v>
      </c>
      <c r="V24" s="283">
        <v>3989</v>
      </c>
      <c r="W24" s="283">
        <v>251</v>
      </c>
      <c r="X24" s="283">
        <v>3738</v>
      </c>
      <c r="Y24" s="286">
        <v>0.93199999999999994</v>
      </c>
      <c r="Z24" s="286">
        <v>4.0000000000000001E-3</v>
      </c>
      <c r="AA24" s="286">
        <v>0.92420000000000002</v>
      </c>
      <c r="AB24" s="286">
        <v>0.93979999999999997</v>
      </c>
    </row>
    <row r="25" spans="1:28" x14ac:dyDescent="0.25">
      <c r="A25"/>
      <c r="B25" s="87" t="s">
        <v>86</v>
      </c>
      <c r="C25" s="20" t="s">
        <v>84</v>
      </c>
      <c r="D25" s="17" t="s">
        <v>85</v>
      </c>
      <c r="E25" s="283">
        <v>111</v>
      </c>
      <c r="F25" s="283">
        <v>82978</v>
      </c>
      <c r="G25" s="286">
        <v>1</v>
      </c>
      <c r="H25" s="283">
        <v>35920</v>
      </c>
      <c r="I25" s="283">
        <v>1179</v>
      </c>
      <c r="J25" s="283">
        <v>34741</v>
      </c>
      <c r="K25" s="286">
        <v>0.97</v>
      </c>
      <c r="L25" s="286">
        <v>8.9999999999999998E-4</v>
      </c>
      <c r="M25" s="286">
        <v>0.96819999999999995</v>
      </c>
      <c r="N25" s="286">
        <v>0.9718</v>
      </c>
      <c r="O25" s="283">
        <v>33437</v>
      </c>
      <c r="P25" s="283">
        <v>1052</v>
      </c>
      <c r="Q25" s="283">
        <v>32385</v>
      </c>
      <c r="R25" s="286">
        <v>0.97099999999999997</v>
      </c>
      <c r="S25" s="286">
        <v>8.9999999999999998E-4</v>
      </c>
      <c r="T25" s="286">
        <v>0.96919999999999995</v>
      </c>
      <c r="U25" s="286">
        <v>0.9728</v>
      </c>
      <c r="V25" s="283">
        <v>2483</v>
      </c>
      <c r="W25" s="283">
        <v>127</v>
      </c>
      <c r="X25" s="283">
        <v>2356</v>
      </c>
      <c r="Y25" s="286">
        <v>0.94699999999999995</v>
      </c>
      <c r="Z25" s="286">
        <v>4.4999999999999997E-3</v>
      </c>
      <c r="AA25" s="286">
        <v>0.93820000000000003</v>
      </c>
      <c r="AB25" s="286">
        <v>0.95579999999999998</v>
      </c>
    </row>
    <row r="26" spans="1:28" x14ac:dyDescent="0.25">
      <c r="A26"/>
      <c r="B26" s="87" t="s">
        <v>86</v>
      </c>
      <c r="C26" s="20" t="s">
        <v>84</v>
      </c>
      <c r="D26" s="17" t="s">
        <v>299</v>
      </c>
      <c r="E26" s="283">
        <v>111</v>
      </c>
      <c r="F26" s="283">
        <v>82978</v>
      </c>
      <c r="G26" s="286">
        <v>1</v>
      </c>
      <c r="H26" s="283">
        <v>4727</v>
      </c>
      <c r="I26" s="283">
        <v>311</v>
      </c>
      <c r="J26" s="283">
        <v>4416</v>
      </c>
      <c r="K26" s="286">
        <v>0.93500000000000005</v>
      </c>
      <c r="L26" s="286">
        <v>3.5999999999999999E-3</v>
      </c>
      <c r="M26" s="286">
        <v>0.92789999999999995</v>
      </c>
      <c r="N26" s="286">
        <v>0.94210000000000005</v>
      </c>
      <c r="O26" s="283">
        <v>1022</v>
      </c>
      <c r="P26" s="283">
        <v>49</v>
      </c>
      <c r="Q26" s="283">
        <v>973</v>
      </c>
      <c r="R26" s="286">
        <v>0.94899999999999995</v>
      </c>
      <c r="S26" s="286">
        <v>6.8999999999999999E-3</v>
      </c>
      <c r="T26" s="286">
        <v>0.9355</v>
      </c>
      <c r="U26" s="286">
        <v>0.96250000000000002</v>
      </c>
      <c r="V26" s="283">
        <v>3705</v>
      </c>
      <c r="W26" s="283">
        <v>262</v>
      </c>
      <c r="X26" s="283">
        <v>3443</v>
      </c>
      <c r="Y26" s="286">
        <v>0.93399999999999994</v>
      </c>
      <c r="Z26" s="286">
        <v>4.1000000000000003E-3</v>
      </c>
      <c r="AA26" s="286">
        <v>0.92600000000000005</v>
      </c>
      <c r="AB26" s="286">
        <v>0.94199999999999995</v>
      </c>
    </row>
    <row r="27" spans="1:28" x14ac:dyDescent="0.25">
      <c r="A27"/>
      <c r="B27" s="87" t="s">
        <v>86</v>
      </c>
      <c r="C27" s="20" t="s">
        <v>84</v>
      </c>
      <c r="D27" s="17" t="s">
        <v>300</v>
      </c>
      <c r="E27" s="283">
        <v>111</v>
      </c>
      <c r="F27" s="283">
        <v>82978</v>
      </c>
      <c r="G27" s="286">
        <v>1</v>
      </c>
      <c r="H27" s="283">
        <v>842</v>
      </c>
      <c r="I27" s="283">
        <v>10</v>
      </c>
      <c r="J27" s="283">
        <v>832</v>
      </c>
      <c r="K27" s="286">
        <v>0.99299999999999999</v>
      </c>
      <c r="L27" s="286">
        <v>2.8999999999999998E-3</v>
      </c>
      <c r="M27" s="286">
        <v>0.98729999999999996</v>
      </c>
      <c r="N27" s="286">
        <v>0.99870000000000003</v>
      </c>
      <c r="O27" s="283">
        <v>0</v>
      </c>
      <c r="P27" s="283">
        <v>0</v>
      </c>
      <c r="Q27" s="283">
        <v>0</v>
      </c>
      <c r="R27" s="286"/>
      <c r="S27" s="286"/>
      <c r="T27" s="286"/>
      <c r="U27" s="286"/>
      <c r="V27" s="283">
        <v>842</v>
      </c>
      <c r="W27" s="283">
        <v>10</v>
      </c>
      <c r="X27" s="283">
        <v>832</v>
      </c>
      <c r="Y27" s="286">
        <v>0.99299999999999999</v>
      </c>
      <c r="Z27" s="286">
        <v>2.8999999999999998E-3</v>
      </c>
      <c r="AA27" s="286">
        <v>0.98729999999999996</v>
      </c>
      <c r="AB27" s="286">
        <v>0.99870000000000003</v>
      </c>
    </row>
    <row r="28" spans="1:28" x14ac:dyDescent="0.25">
      <c r="B28" s="105" t="s">
        <v>86</v>
      </c>
      <c r="C28" s="106" t="s">
        <v>84</v>
      </c>
      <c r="D28" s="106" t="s">
        <v>90</v>
      </c>
      <c r="E28" s="284">
        <v>111</v>
      </c>
      <c r="F28" s="284">
        <v>82978</v>
      </c>
      <c r="G28" s="287">
        <v>1</v>
      </c>
      <c r="H28" s="284">
        <v>41489</v>
      </c>
      <c r="I28" s="284">
        <v>1500</v>
      </c>
      <c r="J28" s="284">
        <v>39989</v>
      </c>
      <c r="K28" s="287">
        <v>0.96899999999999997</v>
      </c>
      <c r="L28" s="287">
        <v>8.9999999999999998E-4</v>
      </c>
      <c r="M28" s="287">
        <v>0.96719999999999995</v>
      </c>
      <c r="N28" s="287">
        <v>0.9708</v>
      </c>
      <c r="O28" s="284">
        <v>34459</v>
      </c>
      <c r="P28" s="284">
        <v>1101</v>
      </c>
      <c r="Q28" s="284">
        <v>33358</v>
      </c>
      <c r="R28" s="287">
        <v>0.97099999999999997</v>
      </c>
      <c r="S28" s="287">
        <v>8.9999999999999998E-4</v>
      </c>
      <c r="T28" s="287">
        <v>0.96919999999999995</v>
      </c>
      <c r="U28" s="287">
        <v>0.9728</v>
      </c>
      <c r="V28" s="284">
        <v>7030</v>
      </c>
      <c r="W28" s="284">
        <v>399</v>
      </c>
      <c r="X28" s="284">
        <v>6631</v>
      </c>
      <c r="Y28" s="287">
        <v>0.94</v>
      </c>
      <c r="Z28" s="287">
        <v>2.8E-3</v>
      </c>
      <c r="AA28" s="287">
        <v>0.9345</v>
      </c>
      <c r="AB28" s="287">
        <v>0.94550000000000001</v>
      </c>
    </row>
    <row r="30" spans="1:28" x14ac:dyDescent="0.25">
      <c r="B30" s="10" t="s">
        <v>43</v>
      </c>
      <c r="C30" s="6"/>
      <c r="D30" s="7"/>
    </row>
    <row r="31" spans="1:28" x14ac:dyDescent="0.25">
      <c r="B31" s="10"/>
      <c r="C31" s="6"/>
      <c r="D31" s="7"/>
    </row>
    <row r="32" spans="1:28" x14ac:dyDescent="0.25">
      <c r="B32" s="31"/>
      <c r="C32" s="6" t="s">
        <v>44</v>
      </c>
      <c r="D32" s="22" t="s">
        <v>45</v>
      </c>
    </row>
    <row r="33" spans="2:7" x14ac:dyDescent="0.25">
      <c r="B33" s="9"/>
      <c r="C33" s="6" t="s">
        <v>46</v>
      </c>
      <c r="D33" s="22" t="s">
        <v>47</v>
      </c>
    </row>
    <row r="34" spans="2:7" x14ac:dyDescent="0.25">
      <c r="B34" s="8"/>
      <c r="C34" s="6" t="s">
        <v>48</v>
      </c>
      <c r="D34" s="22" t="s">
        <v>49</v>
      </c>
    </row>
    <row r="36" spans="2:7" x14ac:dyDescent="0.25">
      <c r="B36" s="6" t="s">
        <v>50</v>
      </c>
      <c r="C36" s="22" t="s">
        <v>51</v>
      </c>
      <c r="F36" s="4"/>
      <c r="G36" s="4"/>
    </row>
    <row r="37" spans="2:7" x14ac:dyDescent="0.25">
      <c r="B37" s="6" t="s">
        <v>8</v>
      </c>
      <c r="C37" s="6" t="s">
        <v>212</v>
      </c>
    </row>
    <row r="38" spans="2:7" x14ac:dyDescent="0.25">
      <c r="B38" s="6" t="s">
        <v>20</v>
      </c>
      <c r="C38" s="6" t="s">
        <v>53</v>
      </c>
      <c r="E38" s="4"/>
    </row>
    <row r="39" spans="2:7" x14ac:dyDescent="0.25">
      <c r="B39" s="6" t="s">
        <v>24</v>
      </c>
      <c r="C39" s="6" t="s">
        <v>54</v>
      </c>
    </row>
    <row r="40" spans="2:7" x14ac:dyDescent="0.25">
      <c r="B40" s="6" t="s">
        <v>55</v>
      </c>
      <c r="C40" s="6" t="s">
        <v>56</v>
      </c>
    </row>
  </sheetData>
  <phoneticPr fontId="17" type="noConversion"/>
  <pageMargins left="0.7" right="0.7" top="0.75" bottom="0.75" header="0.3" footer="0.3"/>
  <drawing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S22"/>
  <sheetViews>
    <sheetView zoomScale="70" zoomScaleNormal="70" workbookViewId="0"/>
  </sheetViews>
  <sheetFormatPr defaultColWidth="8.85546875" defaultRowHeight="15.75" x14ac:dyDescent="0.25"/>
  <cols>
    <col min="1" max="1" width="5.7109375" customWidth="1"/>
    <col min="2" max="2" width="27.42578125" style="1" customWidth="1"/>
    <col min="3" max="3" width="46" customWidth="1"/>
    <col min="4" max="4" width="47.7109375" customWidth="1"/>
    <col min="5" max="5" width="42.42578125" customWidth="1"/>
    <col min="6" max="7" width="33.7109375" customWidth="1"/>
    <col min="8" max="8" width="39.140625" customWidth="1"/>
    <col min="9" max="9" width="38.85546875" customWidth="1"/>
    <col min="10" max="10" width="32.28515625" customWidth="1"/>
    <col min="11" max="11" width="38.5703125" customWidth="1"/>
    <col min="12" max="13" width="38.7109375" customWidth="1"/>
    <col min="14" max="14" width="20.85546875" customWidth="1"/>
    <col min="15" max="15" width="20.5703125" customWidth="1"/>
  </cols>
  <sheetData>
    <row r="1" spans="2:19" ht="20.25" x14ac:dyDescent="0.3">
      <c r="B1" s="24" t="s">
        <v>301</v>
      </c>
    </row>
    <row r="2" spans="2:19" ht="18" x14ac:dyDescent="0.25">
      <c r="B2" s="73" t="s">
        <v>3</v>
      </c>
    </row>
    <row r="3" spans="2:19" ht="20.25" x14ac:dyDescent="0.3">
      <c r="B3" s="56"/>
      <c r="C3" s="57"/>
      <c r="D3" s="58" t="s">
        <v>302</v>
      </c>
      <c r="E3" s="179"/>
      <c r="F3" s="179"/>
      <c r="G3" s="179"/>
      <c r="H3" s="179"/>
      <c r="I3" s="179"/>
      <c r="J3" s="58" t="s">
        <v>303</v>
      </c>
      <c r="K3" s="58"/>
      <c r="L3" s="58"/>
      <c r="M3" s="58"/>
      <c r="N3" s="82"/>
      <c r="O3" s="58"/>
      <c r="P3" s="58"/>
      <c r="Q3" s="58"/>
      <c r="R3" s="58"/>
      <c r="S3" s="58"/>
    </row>
    <row r="4" spans="2:19" x14ac:dyDescent="0.25">
      <c r="B4" s="130" t="s">
        <v>304</v>
      </c>
      <c r="C4" s="177" t="s">
        <v>305</v>
      </c>
      <c r="D4" s="177" t="s">
        <v>306</v>
      </c>
      <c r="E4" s="178" t="s">
        <v>307</v>
      </c>
      <c r="F4" s="178" t="s">
        <v>308</v>
      </c>
      <c r="G4" s="178" t="s">
        <v>309</v>
      </c>
      <c r="H4" s="178" t="s">
        <v>310</v>
      </c>
      <c r="I4" s="178" t="s">
        <v>311</v>
      </c>
      <c r="J4" s="178" t="s">
        <v>312</v>
      </c>
      <c r="K4" s="178" t="s">
        <v>313</v>
      </c>
      <c r="L4" s="159" t="s">
        <v>314</v>
      </c>
      <c r="M4" s="159" t="s">
        <v>315</v>
      </c>
      <c r="N4" s="159" t="s">
        <v>316</v>
      </c>
      <c r="O4" s="159" t="s">
        <v>317</v>
      </c>
    </row>
    <row r="5" spans="2:19" x14ac:dyDescent="0.25">
      <c r="B5" s="172">
        <v>2019</v>
      </c>
      <c r="C5" s="173" t="s">
        <v>318</v>
      </c>
      <c r="D5" s="348">
        <v>312598</v>
      </c>
      <c r="E5" s="342">
        <v>23928</v>
      </c>
      <c r="F5" s="342">
        <v>53572</v>
      </c>
      <c r="G5" s="342">
        <v>235098</v>
      </c>
      <c r="H5" s="344">
        <v>0.92345440469868645</v>
      </c>
      <c r="I5" s="345">
        <v>0.75207774841809605</v>
      </c>
      <c r="J5" s="174"/>
      <c r="K5" s="174"/>
      <c r="L5" s="174"/>
      <c r="M5" s="174"/>
      <c r="N5" s="174"/>
      <c r="O5" s="174"/>
    </row>
    <row r="6" spans="2:19" x14ac:dyDescent="0.25">
      <c r="B6" s="172">
        <v>2019</v>
      </c>
      <c r="C6" s="173" t="s">
        <v>319</v>
      </c>
      <c r="D6" s="348">
        <v>329363</v>
      </c>
      <c r="E6" s="342">
        <v>23928</v>
      </c>
      <c r="F6" s="342">
        <v>53572</v>
      </c>
      <c r="G6" s="342">
        <v>235098</v>
      </c>
      <c r="H6" s="344">
        <v>0.8764493886684297</v>
      </c>
      <c r="I6" s="345">
        <v>0.71379602444719048</v>
      </c>
      <c r="J6" s="49"/>
      <c r="K6" s="49"/>
      <c r="L6" s="49"/>
      <c r="M6" s="49"/>
      <c r="N6" s="49"/>
      <c r="O6" s="49"/>
    </row>
    <row r="7" spans="2:19" x14ac:dyDescent="0.25">
      <c r="B7" s="172">
        <v>2020</v>
      </c>
      <c r="C7" s="173" t="s">
        <v>318</v>
      </c>
      <c r="D7" s="348">
        <v>237311</v>
      </c>
      <c r="E7" s="342">
        <v>16581</v>
      </c>
      <c r="F7" s="342">
        <v>35947</v>
      </c>
      <c r="G7" s="342">
        <v>184783</v>
      </c>
      <c r="H7" s="344">
        <v>0.9301296610776576</v>
      </c>
      <c r="I7" s="345">
        <v>0.77865332833286283</v>
      </c>
      <c r="J7" s="174"/>
      <c r="K7" s="174"/>
      <c r="L7" s="174"/>
      <c r="M7" s="174"/>
      <c r="N7" s="174"/>
      <c r="O7" s="174"/>
    </row>
    <row r="8" spans="2:19" x14ac:dyDescent="0.25">
      <c r="B8" s="175">
        <v>2020</v>
      </c>
      <c r="C8" s="176" t="s">
        <v>319</v>
      </c>
      <c r="D8" s="349">
        <v>248740</v>
      </c>
      <c r="E8" s="343">
        <v>16581</v>
      </c>
      <c r="F8" s="343">
        <v>35947</v>
      </c>
      <c r="G8" s="343">
        <v>184783</v>
      </c>
      <c r="H8" s="346">
        <v>0.88739245798826083</v>
      </c>
      <c r="I8" s="347">
        <v>0.74287609552142797</v>
      </c>
      <c r="J8" s="157"/>
      <c r="K8" s="158"/>
      <c r="L8" s="49"/>
      <c r="M8" s="49"/>
      <c r="N8" s="49"/>
      <c r="O8" s="49"/>
    </row>
    <row r="11" spans="2:19" x14ac:dyDescent="0.25">
      <c r="B11" s="153" t="s">
        <v>43</v>
      </c>
      <c r="C11" s="44"/>
      <c r="D11" s="154"/>
    </row>
    <row r="12" spans="2:19" x14ac:dyDescent="0.25">
      <c r="B12" s="153"/>
      <c r="C12" s="44"/>
      <c r="D12" s="154"/>
    </row>
    <row r="13" spans="2:19" x14ac:dyDescent="0.25">
      <c r="B13" s="155"/>
      <c r="C13" s="44" t="s">
        <v>44</v>
      </c>
      <c r="D13" s="45" t="s">
        <v>45</v>
      </c>
    </row>
    <row r="14" spans="2:19" x14ac:dyDescent="0.25">
      <c r="B14" s="156"/>
      <c r="C14" s="43"/>
      <c r="D14" s="43"/>
    </row>
    <row r="15" spans="2:19" x14ac:dyDescent="0.25">
      <c r="B15" s="44" t="s">
        <v>310</v>
      </c>
      <c r="C15" s="44" t="s">
        <v>320</v>
      </c>
      <c r="D15" s="43"/>
    </row>
    <row r="16" spans="2:19" x14ac:dyDescent="0.25">
      <c r="B16" s="44" t="s">
        <v>311</v>
      </c>
      <c r="C16" s="44" t="s">
        <v>321</v>
      </c>
      <c r="D16" s="43"/>
    </row>
    <row r="17" spans="2:4" x14ac:dyDescent="0.25">
      <c r="B17" s="44" t="s">
        <v>313</v>
      </c>
      <c r="C17" s="44" t="s">
        <v>322</v>
      </c>
      <c r="D17" s="43"/>
    </row>
    <row r="18" spans="2:4" x14ac:dyDescent="0.25">
      <c r="B18" s="44" t="s">
        <v>314</v>
      </c>
      <c r="C18" s="44" t="s">
        <v>323</v>
      </c>
      <c r="D18" s="43"/>
    </row>
    <row r="19" spans="2:4" x14ac:dyDescent="0.25">
      <c r="B19" s="44" t="s">
        <v>315</v>
      </c>
      <c r="C19" s="44" t="s">
        <v>324</v>
      </c>
      <c r="D19" s="43"/>
    </row>
    <row r="20" spans="2:4" x14ac:dyDescent="0.25">
      <c r="B20" s="44" t="s">
        <v>316</v>
      </c>
      <c r="C20" s="44" t="s">
        <v>325</v>
      </c>
      <c r="D20" s="43"/>
    </row>
    <row r="21" spans="2:4" x14ac:dyDescent="0.25">
      <c r="B21" s="44" t="s">
        <v>317</v>
      </c>
      <c r="C21" s="44" t="s">
        <v>326</v>
      </c>
      <c r="D21" s="43"/>
    </row>
    <row r="22" spans="2:4" x14ac:dyDescent="0.25">
      <c r="B22" s="156"/>
      <c r="C22" s="43"/>
      <c r="D22" s="43"/>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C45"/>
  <sheetViews>
    <sheetView zoomScale="70" zoomScaleNormal="70" workbookViewId="0">
      <pane xSplit="4" ySplit="7" topLeftCell="E8" activePane="bottomRight" state="frozen"/>
      <selection pane="topRight" activeCell="E1" sqref="E1"/>
      <selection pane="bottomLeft" activeCell="A8" sqref="A8"/>
      <selection pane="bottomRight" activeCell="E8" sqref="E8"/>
    </sheetView>
  </sheetViews>
  <sheetFormatPr defaultColWidth="8.85546875" defaultRowHeight="15.75" x14ac:dyDescent="0.25"/>
  <cols>
    <col min="1" max="1" width="5.7109375" customWidth="1"/>
    <col min="2" max="2" width="23.140625" bestFit="1" customWidth="1"/>
    <col min="3" max="3" width="18" customWidth="1"/>
    <col min="4" max="4" width="46.140625" customWidth="1"/>
    <col min="5" max="5" width="35.85546875" customWidth="1"/>
    <col min="6" max="6" width="29.140625" customWidth="1"/>
    <col min="7" max="7" width="7" customWidth="1"/>
    <col min="8" max="8" width="56.7109375" customWidth="1"/>
    <col min="9" max="9" width="5.5703125" customWidth="1"/>
    <col min="10" max="10" width="5.7109375" customWidth="1"/>
    <col min="11" max="11" width="9.7109375" customWidth="1"/>
    <col min="12" max="12" width="24.42578125" customWidth="1"/>
    <col min="13" max="13" width="24.85546875" customWidth="1"/>
    <col min="14" max="14" width="26.7109375" customWidth="1"/>
    <col min="15" max="15" width="7.5703125" customWidth="1"/>
    <col min="16" max="16" width="50.5703125" bestFit="1" customWidth="1"/>
    <col min="17" max="17" width="5.5703125" customWidth="1"/>
    <col min="18" max="18" width="6.140625" customWidth="1"/>
    <col min="19" max="19" width="9.7109375" customWidth="1"/>
    <col min="20" max="20" width="25.5703125" customWidth="1"/>
    <col min="21" max="21" width="25.85546875" customWidth="1"/>
    <col min="22" max="24" width="32" customWidth="1"/>
    <col min="25" max="27" width="32.28515625" customWidth="1"/>
    <col min="28" max="30" width="32" customWidth="1"/>
    <col min="31" max="32" width="30.5703125" customWidth="1"/>
    <col min="33" max="35" width="28.7109375" customWidth="1"/>
    <col min="36" max="36" width="9.42578125" customWidth="1"/>
    <col min="37" max="37" width="25.5703125" customWidth="1"/>
    <col min="38" max="38" width="25.85546875" customWidth="1"/>
    <col min="39" max="41" width="23.42578125" customWidth="1"/>
    <col min="42" max="44" width="23.7109375" customWidth="1"/>
    <col min="45" max="47" width="23.42578125" customWidth="1"/>
    <col min="48" max="49" width="30.5703125" customWidth="1"/>
    <col min="50" max="52" width="28.7109375" customWidth="1"/>
    <col min="53" max="53" width="9.42578125" customWidth="1"/>
    <col min="54" max="54" width="25.5703125" customWidth="1"/>
    <col min="55" max="55" width="25.85546875" customWidth="1"/>
  </cols>
  <sheetData>
    <row r="1" spans="2:55" ht="20.25" x14ac:dyDescent="0.3">
      <c r="B1" s="24" t="s">
        <v>327</v>
      </c>
    </row>
    <row r="2" spans="2:55" ht="18" x14ac:dyDescent="0.25">
      <c r="B2" s="73" t="s">
        <v>3</v>
      </c>
    </row>
    <row r="3" spans="2:55" ht="20.25" x14ac:dyDescent="0.3">
      <c r="B3" s="56"/>
      <c r="C3" s="57"/>
      <c r="D3" s="57"/>
      <c r="E3" s="57"/>
      <c r="F3" s="58" t="s">
        <v>328</v>
      </c>
      <c r="G3" s="58"/>
      <c r="H3" s="58"/>
      <c r="I3" s="58"/>
      <c r="J3" s="58"/>
      <c r="K3" s="58"/>
      <c r="L3" s="58"/>
      <c r="M3" s="58"/>
      <c r="N3" s="58" t="s">
        <v>329</v>
      </c>
      <c r="O3" s="58"/>
      <c r="P3" s="58"/>
      <c r="Q3" s="58"/>
      <c r="R3" s="58"/>
      <c r="S3" s="58"/>
      <c r="T3" s="58"/>
      <c r="U3" s="58"/>
      <c r="V3" s="58" t="s">
        <v>330</v>
      </c>
      <c r="W3" s="58"/>
      <c r="X3" s="58"/>
      <c r="Y3" s="58"/>
      <c r="Z3" s="58"/>
      <c r="AA3" s="58"/>
      <c r="AB3" s="58"/>
      <c r="AC3" s="58"/>
      <c r="AD3" s="58"/>
      <c r="AE3" s="58"/>
      <c r="AF3" s="58"/>
      <c r="AG3" s="58"/>
      <c r="AH3" s="58"/>
      <c r="AI3" s="58"/>
      <c r="AJ3" s="58"/>
      <c r="AK3" s="58"/>
      <c r="AL3" s="58"/>
      <c r="AM3" s="58" t="s">
        <v>331</v>
      </c>
      <c r="AN3" s="58"/>
      <c r="AO3" s="58"/>
      <c r="AP3" s="58"/>
      <c r="AQ3" s="58"/>
      <c r="AR3" s="58"/>
      <c r="AS3" s="58"/>
      <c r="AT3" s="58"/>
      <c r="AU3" s="58"/>
      <c r="AV3" s="58"/>
      <c r="AW3" s="58"/>
      <c r="AX3" s="58"/>
      <c r="AY3" s="58"/>
      <c r="AZ3" s="58"/>
      <c r="BA3" s="58"/>
      <c r="BB3" s="58"/>
      <c r="BC3" s="58"/>
    </row>
    <row r="4" spans="2:55" x14ac:dyDescent="0.25">
      <c r="B4" s="168" t="s">
        <v>332</v>
      </c>
      <c r="C4" s="159" t="s">
        <v>333</v>
      </c>
      <c r="D4" s="111" t="s">
        <v>334</v>
      </c>
      <c r="E4" s="159" t="s">
        <v>335</v>
      </c>
      <c r="F4" s="159" t="s">
        <v>336</v>
      </c>
      <c r="G4" s="159" t="s">
        <v>337</v>
      </c>
      <c r="H4" s="159" t="s">
        <v>338</v>
      </c>
      <c r="I4" s="159" t="s">
        <v>339</v>
      </c>
      <c r="J4" s="159" t="s">
        <v>340</v>
      </c>
      <c r="K4" s="159" t="s">
        <v>328</v>
      </c>
      <c r="L4" s="101" t="s">
        <v>98</v>
      </c>
      <c r="M4" s="101" t="s">
        <v>99</v>
      </c>
      <c r="N4" s="159" t="s">
        <v>341</v>
      </c>
      <c r="O4" s="159" t="s">
        <v>342</v>
      </c>
      <c r="P4" s="159" t="s">
        <v>343</v>
      </c>
      <c r="Q4" s="159" t="s">
        <v>344</v>
      </c>
      <c r="R4" s="159" t="s">
        <v>345</v>
      </c>
      <c r="S4" s="159" t="s">
        <v>329</v>
      </c>
      <c r="T4" s="101" t="s">
        <v>76</v>
      </c>
      <c r="U4" s="101" t="s">
        <v>83</v>
      </c>
      <c r="V4" s="159" t="s">
        <v>346</v>
      </c>
      <c r="W4" s="159" t="s">
        <v>347</v>
      </c>
      <c r="X4" s="159" t="s">
        <v>348</v>
      </c>
      <c r="Y4" s="159" t="s">
        <v>349</v>
      </c>
      <c r="Z4" s="159" t="s">
        <v>350</v>
      </c>
      <c r="AA4" s="159" t="s">
        <v>351</v>
      </c>
      <c r="AB4" s="159" t="s">
        <v>352</v>
      </c>
      <c r="AC4" s="159" t="s">
        <v>353</v>
      </c>
      <c r="AD4" s="159" t="s">
        <v>354</v>
      </c>
      <c r="AE4" s="159" t="s">
        <v>355</v>
      </c>
      <c r="AF4" s="159" t="s">
        <v>356</v>
      </c>
      <c r="AG4" s="159" t="s">
        <v>357</v>
      </c>
      <c r="AH4" s="159" t="s">
        <v>358</v>
      </c>
      <c r="AI4" s="159" t="s">
        <v>359</v>
      </c>
      <c r="AJ4" s="159" t="s">
        <v>330</v>
      </c>
      <c r="AK4" s="101" t="s">
        <v>140</v>
      </c>
      <c r="AL4" s="101" t="s">
        <v>145</v>
      </c>
      <c r="AM4" s="159" t="s">
        <v>360</v>
      </c>
      <c r="AN4" s="159" t="s">
        <v>361</v>
      </c>
      <c r="AO4" s="159" t="s">
        <v>362</v>
      </c>
      <c r="AP4" s="159" t="s">
        <v>363</v>
      </c>
      <c r="AQ4" s="159" t="s">
        <v>364</v>
      </c>
      <c r="AR4" s="159" t="s">
        <v>365</v>
      </c>
      <c r="AS4" s="159" t="s">
        <v>366</v>
      </c>
      <c r="AT4" s="159" t="s">
        <v>367</v>
      </c>
      <c r="AU4" s="159" t="s">
        <v>368</v>
      </c>
      <c r="AV4" s="159" t="s">
        <v>369</v>
      </c>
      <c r="AW4" s="159" t="s">
        <v>370</v>
      </c>
      <c r="AX4" s="159" t="s">
        <v>371</v>
      </c>
      <c r="AY4" s="159" t="s">
        <v>372</v>
      </c>
      <c r="AZ4" s="159" t="s">
        <v>373</v>
      </c>
      <c r="BA4" s="159" t="s">
        <v>331</v>
      </c>
      <c r="BB4" s="101" t="s">
        <v>151</v>
      </c>
      <c r="BC4" s="102" t="s">
        <v>156</v>
      </c>
    </row>
    <row r="5" spans="2:55" x14ac:dyDescent="0.25">
      <c r="B5" s="160" t="s">
        <v>374</v>
      </c>
      <c r="C5" s="51" t="s">
        <v>36</v>
      </c>
      <c r="D5" s="50" t="s">
        <v>375</v>
      </c>
      <c r="E5" s="50"/>
      <c r="F5" s="50"/>
      <c r="G5" s="50"/>
      <c r="H5" s="50"/>
      <c r="I5" s="50"/>
      <c r="J5" s="50"/>
      <c r="K5" s="50"/>
      <c r="L5" s="50"/>
      <c r="M5" s="50"/>
      <c r="N5" s="50"/>
      <c r="O5" s="50"/>
      <c r="P5" s="50"/>
      <c r="Q5" s="50"/>
      <c r="R5" s="50"/>
      <c r="S5" s="50"/>
      <c r="T5" s="50"/>
      <c r="U5" s="50"/>
      <c r="V5" s="50"/>
      <c r="W5" s="50"/>
      <c r="X5" s="50"/>
      <c r="Y5" s="50"/>
      <c r="Z5" s="50"/>
      <c r="AA5" s="50"/>
      <c r="AB5" s="50"/>
      <c r="AC5" s="50"/>
      <c r="AD5" s="50"/>
      <c r="AE5" s="50" t="e">
        <v>#DIV/0!</v>
      </c>
      <c r="AF5" s="50" t="e">
        <v>#DIV/0!</v>
      </c>
      <c r="AG5" s="50" t="e">
        <v>#DIV/0!</v>
      </c>
      <c r="AH5" s="50" t="e">
        <v>#DIV/0!</v>
      </c>
      <c r="AI5" s="50" t="e">
        <v>#DIV/0!</v>
      </c>
      <c r="AJ5" s="50"/>
      <c r="AK5" s="50"/>
      <c r="AL5" s="50"/>
      <c r="AM5" s="50"/>
      <c r="AN5" s="50"/>
      <c r="AO5" s="50"/>
      <c r="AP5" s="50"/>
      <c r="AQ5" s="50"/>
      <c r="AR5" s="50"/>
      <c r="AS5" s="50"/>
      <c r="AT5" s="50"/>
      <c r="AU5" s="50"/>
      <c r="AV5" s="50" t="e">
        <v>#DIV/0!</v>
      </c>
      <c r="AW5" s="50" t="e">
        <v>#DIV/0!</v>
      </c>
      <c r="AX5" s="50" t="e">
        <v>#DIV/0!</v>
      </c>
      <c r="AY5" s="50" t="e">
        <v>#DIV/0!</v>
      </c>
      <c r="AZ5" s="50" t="e">
        <v>#DIV/0!</v>
      </c>
      <c r="BA5" s="50"/>
      <c r="BB5" s="50"/>
      <c r="BC5" s="161"/>
    </row>
    <row r="6" spans="2:55" x14ac:dyDescent="0.25">
      <c r="B6" s="160" t="s">
        <v>374</v>
      </c>
      <c r="C6" s="51" t="s">
        <v>38</v>
      </c>
      <c r="D6" s="50" t="s">
        <v>375</v>
      </c>
      <c r="E6" s="50"/>
      <c r="F6" s="50"/>
      <c r="G6" s="50"/>
      <c r="H6" s="50"/>
      <c r="I6" s="50"/>
      <c r="J6" s="50"/>
      <c r="K6" s="50"/>
      <c r="L6" s="50"/>
      <c r="M6" s="50"/>
      <c r="N6" s="50"/>
      <c r="O6" s="50"/>
      <c r="P6" s="50"/>
      <c r="Q6" s="50"/>
      <c r="R6" s="50"/>
      <c r="S6" s="50"/>
      <c r="T6" s="50"/>
      <c r="U6" s="50"/>
      <c r="V6" s="50"/>
      <c r="W6" s="50"/>
      <c r="X6" s="50"/>
      <c r="Y6" s="50"/>
      <c r="Z6" s="50"/>
      <c r="AA6" s="50"/>
      <c r="AB6" s="50"/>
      <c r="AC6" s="50"/>
      <c r="AD6" s="50"/>
      <c r="AE6" s="50" t="e">
        <v>#DIV/0!</v>
      </c>
      <c r="AF6" s="50" t="e">
        <v>#DIV/0!</v>
      </c>
      <c r="AG6" s="50" t="e">
        <v>#DIV/0!</v>
      </c>
      <c r="AH6" s="50" t="e">
        <v>#DIV/0!</v>
      </c>
      <c r="AI6" s="50" t="e">
        <v>#DIV/0!</v>
      </c>
      <c r="AJ6" s="50"/>
      <c r="AK6" s="50"/>
      <c r="AL6" s="50"/>
      <c r="AM6" s="50"/>
      <c r="AN6" s="50"/>
      <c r="AO6" s="50"/>
      <c r="AP6" s="50"/>
      <c r="AQ6" s="50"/>
      <c r="AR6" s="50"/>
      <c r="AS6" s="50"/>
      <c r="AT6" s="50"/>
      <c r="AU6" s="50"/>
      <c r="AV6" s="50" t="e">
        <v>#DIV/0!</v>
      </c>
      <c r="AW6" s="50" t="e">
        <v>#DIV/0!</v>
      </c>
      <c r="AX6" s="50" t="e">
        <v>#DIV/0!</v>
      </c>
      <c r="AY6" s="50" t="e">
        <v>#DIV/0!</v>
      </c>
      <c r="AZ6" s="50" t="e">
        <v>#DIV/0!</v>
      </c>
      <c r="BA6" s="50"/>
      <c r="BB6" s="50"/>
      <c r="BC6" s="161"/>
    </row>
    <row r="7" spans="2:55" x14ac:dyDescent="0.25">
      <c r="B7" s="162" t="s">
        <v>374</v>
      </c>
      <c r="C7" s="163" t="s">
        <v>92</v>
      </c>
      <c r="D7" s="164" t="s">
        <v>375</v>
      </c>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t="e">
        <v>#DIV/0!</v>
      </c>
      <c r="AF7" s="164" t="e">
        <v>#DIV/0!</v>
      </c>
      <c r="AG7" s="164" t="e">
        <v>#DIV/0!</v>
      </c>
      <c r="AH7" s="164" t="e">
        <v>#DIV/0!</v>
      </c>
      <c r="AI7" s="164" t="e">
        <v>#DIV/0!</v>
      </c>
      <c r="AJ7" s="164"/>
      <c r="AK7" s="164"/>
      <c r="AL7" s="164"/>
      <c r="AM7" s="164"/>
      <c r="AN7" s="164"/>
      <c r="AO7" s="164"/>
      <c r="AP7" s="164"/>
      <c r="AQ7" s="164"/>
      <c r="AR7" s="164"/>
      <c r="AS7" s="164"/>
      <c r="AT7" s="164"/>
      <c r="AU7" s="164"/>
      <c r="AV7" s="164" t="e">
        <v>#DIV/0!</v>
      </c>
      <c r="AW7" s="164" t="e">
        <v>#DIV/0!</v>
      </c>
      <c r="AX7" s="164" t="e">
        <v>#DIV/0!</v>
      </c>
      <c r="AY7" s="164" t="e">
        <v>#DIV/0!</v>
      </c>
      <c r="AZ7" s="164" t="e">
        <v>#DIV/0!</v>
      </c>
      <c r="BA7" s="164"/>
      <c r="BB7" s="164"/>
      <c r="BC7" s="165"/>
    </row>
    <row r="8" spans="2:55" x14ac:dyDescent="0.25">
      <c r="B8" s="76"/>
      <c r="C8" s="7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row>
    <row r="9" spans="2:55" ht="18" x14ac:dyDescent="0.25">
      <c r="B9" s="73" t="s">
        <v>376</v>
      </c>
      <c r="C9" s="7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row>
    <row r="10" spans="2:55" ht="20.25" x14ac:dyDescent="0.3">
      <c r="B10" s="56"/>
      <c r="C10" s="57"/>
      <c r="D10" s="57"/>
      <c r="E10" s="57"/>
      <c r="F10" s="58" t="s">
        <v>328</v>
      </c>
      <c r="G10" s="58"/>
      <c r="H10" s="58"/>
      <c r="I10" s="58"/>
      <c r="J10" s="58"/>
      <c r="K10" s="58"/>
      <c r="L10" s="58"/>
      <c r="M10" s="58"/>
      <c r="N10" s="58" t="s">
        <v>329</v>
      </c>
      <c r="O10" s="58"/>
      <c r="P10" s="58"/>
      <c r="Q10" s="58"/>
      <c r="R10" s="58"/>
      <c r="S10" s="58"/>
      <c r="T10" s="58"/>
      <c r="U10" s="58"/>
      <c r="V10" s="58" t="s">
        <v>330</v>
      </c>
      <c r="W10" s="58"/>
      <c r="X10" s="58"/>
      <c r="Y10" s="58"/>
      <c r="Z10" s="58"/>
      <c r="AA10" s="58"/>
      <c r="AB10" s="58"/>
      <c r="AC10" s="58"/>
      <c r="AD10" s="58"/>
      <c r="AE10" s="58"/>
      <c r="AF10" s="58"/>
      <c r="AG10" s="58"/>
      <c r="AH10" s="58"/>
      <c r="AI10" s="58"/>
      <c r="AJ10" s="58"/>
      <c r="AK10" s="58"/>
      <c r="AL10" s="58"/>
      <c r="AM10" s="58" t="s">
        <v>331</v>
      </c>
      <c r="AN10" s="58"/>
      <c r="AO10" s="58"/>
      <c r="AP10" s="58"/>
      <c r="AQ10" s="58"/>
      <c r="AR10" s="58"/>
      <c r="AS10" s="58"/>
      <c r="AT10" s="58"/>
      <c r="AU10" s="58"/>
      <c r="AV10" s="58"/>
      <c r="AW10" s="58"/>
      <c r="AX10" s="58"/>
      <c r="AY10" s="58"/>
      <c r="AZ10" s="58"/>
      <c r="BA10" s="58"/>
      <c r="BB10" s="58"/>
      <c r="BC10" s="58"/>
    </row>
    <row r="11" spans="2:55" x14ac:dyDescent="0.25">
      <c r="B11" s="168" t="s">
        <v>332</v>
      </c>
      <c r="C11" s="159" t="s">
        <v>333</v>
      </c>
      <c r="D11" s="111" t="s">
        <v>334</v>
      </c>
      <c r="E11" s="159" t="s">
        <v>335</v>
      </c>
      <c r="F11" s="159" t="s">
        <v>336</v>
      </c>
      <c r="G11" s="159" t="s">
        <v>337</v>
      </c>
      <c r="H11" s="159" t="s">
        <v>338</v>
      </c>
      <c r="I11" s="159" t="s">
        <v>339</v>
      </c>
      <c r="J11" s="159" t="s">
        <v>340</v>
      </c>
      <c r="K11" s="159" t="s">
        <v>328</v>
      </c>
      <c r="L11" s="101" t="s">
        <v>98</v>
      </c>
      <c r="M11" s="101" t="s">
        <v>99</v>
      </c>
      <c r="N11" s="159" t="s">
        <v>341</v>
      </c>
      <c r="O11" s="159" t="s">
        <v>342</v>
      </c>
      <c r="P11" s="159" t="s">
        <v>343</v>
      </c>
      <c r="Q11" s="159" t="s">
        <v>344</v>
      </c>
      <c r="R11" s="159" t="s">
        <v>345</v>
      </c>
      <c r="S11" s="159" t="s">
        <v>329</v>
      </c>
      <c r="T11" s="101" t="s">
        <v>76</v>
      </c>
      <c r="U11" s="101" t="s">
        <v>83</v>
      </c>
      <c r="V11" s="159" t="s">
        <v>346</v>
      </c>
      <c r="W11" s="159" t="s">
        <v>347</v>
      </c>
      <c r="X11" s="159" t="s">
        <v>348</v>
      </c>
      <c r="Y11" s="159" t="s">
        <v>349</v>
      </c>
      <c r="Z11" s="159" t="s">
        <v>350</v>
      </c>
      <c r="AA11" s="159" t="s">
        <v>351</v>
      </c>
      <c r="AB11" s="159" t="s">
        <v>352</v>
      </c>
      <c r="AC11" s="159" t="s">
        <v>353</v>
      </c>
      <c r="AD11" s="159" t="s">
        <v>354</v>
      </c>
      <c r="AE11" s="159" t="s">
        <v>355</v>
      </c>
      <c r="AF11" s="159" t="s">
        <v>356</v>
      </c>
      <c r="AG11" s="159" t="s">
        <v>357</v>
      </c>
      <c r="AH11" s="159" t="s">
        <v>358</v>
      </c>
      <c r="AI11" s="159" t="s">
        <v>359</v>
      </c>
      <c r="AJ11" s="159" t="s">
        <v>330</v>
      </c>
      <c r="AK11" s="101" t="s">
        <v>140</v>
      </c>
      <c r="AL11" s="101" t="s">
        <v>145</v>
      </c>
      <c r="AM11" s="159" t="s">
        <v>360</v>
      </c>
      <c r="AN11" s="159" t="s">
        <v>361</v>
      </c>
      <c r="AO11" s="159" t="s">
        <v>362</v>
      </c>
      <c r="AP11" s="159" t="s">
        <v>363</v>
      </c>
      <c r="AQ11" s="159" t="s">
        <v>364</v>
      </c>
      <c r="AR11" s="159" t="s">
        <v>365</v>
      </c>
      <c r="AS11" s="159" t="s">
        <v>366</v>
      </c>
      <c r="AT11" s="159" t="s">
        <v>367</v>
      </c>
      <c r="AU11" s="159" t="s">
        <v>368</v>
      </c>
      <c r="AV11" s="159" t="s">
        <v>369</v>
      </c>
      <c r="AW11" s="159" t="s">
        <v>370</v>
      </c>
      <c r="AX11" s="159" t="s">
        <v>371</v>
      </c>
      <c r="AY11" s="159" t="s">
        <v>372</v>
      </c>
      <c r="AZ11" s="159" t="s">
        <v>373</v>
      </c>
      <c r="BA11" s="159" t="s">
        <v>331</v>
      </c>
      <c r="BB11" s="101" t="s">
        <v>151</v>
      </c>
      <c r="BC11" s="102" t="s">
        <v>156</v>
      </c>
    </row>
    <row r="12" spans="2:55" x14ac:dyDescent="0.25">
      <c r="B12" s="166" t="s">
        <v>377</v>
      </c>
      <c r="C12" s="47" t="s">
        <v>378</v>
      </c>
      <c r="D12" s="46" t="s">
        <v>375</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t="e">
        <v>#DIV/0!</v>
      </c>
      <c r="AF12" s="48" t="e">
        <v>#DIV/0!</v>
      </c>
      <c r="AG12" s="48" t="e">
        <v>#DIV/0!</v>
      </c>
      <c r="AH12" s="48" t="e">
        <v>#DIV/0!</v>
      </c>
      <c r="AI12" s="48" t="e">
        <v>#DIV/0!</v>
      </c>
      <c r="AJ12" s="48"/>
      <c r="AK12" s="48"/>
      <c r="AL12" s="48"/>
      <c r="AM12" s="48"/>
      <c r="AN12" s="48"/>
      <c r="AO12" s="48"/>
      <c r="AP12" s="48"/>
      <c r="AQ12" s="48"/>
      <c r="AR12" s="48"/>
      <c r="AS12" s="48"/>
      <c r="AT12" s="48"/>
      <c r="AU12" s="48"/>
      <c r="AV12" s="48" t="e">
        <v>#DIV/0!</v>
      </c>
      <c r="AW12" s="48" t="e">
        <v>#DIV/0!</v>
      </c>
      <c r="AX12" s="48" t="e">
        <v>#DIV/0!</v>
      </c>
      <c r="AY12" s="48" t="e">
        <v>#DIV/0!</v>
      </c>
      <c r="AZ12" s="48" t="e">
        <v>#DIV/0!</v>
      </c>
      <c r="BA12" s="48"/>
      <c r="BB12" s="48"/>
      <c r="BC12" s="167"/>
    </row>
    <row r="13" spans="2:55" x14ac:dyDescent="0.25">
      <c r="B13" s="166" t="s">
        <v>377</v>
      </c>
      <c r="C13" s="47" t="s">
        <v>379</v>
      </c>
      <c r="D13" s="46" t="s">
        <v>375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t="e">
        <v>#DIV/0!</v>
      </c>
      <c r="AF13" s="48" t="e">
        <v>#DIV/0!</v>
      </c>
      <c r="AG13" s="48" t="e">
        <v>#DIV/0!</v>
      </c>
      <c r="AH13" s="48" t="e">
        <v>#DIV/0!</v>
      </c>
      <c r="AI13" s="48" t="e">
        <v>#DIV/0!</v>
      </c>
      <c r="AJ13" s="48"/>
      <c r="AK13" s="48"/>
      <c r="AL13" s="48"/>
      <c r="AM13" s="48"/>
      <c r="AN13" s="48"/>
      <c r="AO13" s="48"/>
      <c r="AP13" s="48"/>
      <c r="AQ13" s="48"/>
      <c r="AR13" s="48"/>
      <c r="AS13" s="48"/>
      <c r="AT13" s="48"/>
      <c r="AU13" s="48"/>
      <c r="AV13" s="48" t="e">
        <v>#DIV/0!</v>
      </c>
      <c r="AW13" s="48" t="e">
        <v>#DIV/0!</v>
      </c>
      <c r="AX13" s="48" t="e">
        <v>#DIV/0!</v>
      </c>
      <c r="AY13" s="48" t="e">
        <v>#DIV/0!</v>
      </c>
      <c r="AZ13" s="48" t="e">
        <v>#DIV/0!</v>
      </c>
      <c r="BA13" s="48"/>
      <c r="BB13" s="48"/>
      <c r="BC13" s="167"/>
    </row>
    <row r="14" spans="2:55" x14ac:dyDescent="0.25">
      <c r="B14" s="166" t="s">
        <v>377</v>
      </c>
      <c r="C14" s="47" t="s">
        <v>380</v>
      </c>
      <c r="D14" s="46" t="s">
        <v>375</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t="e">
        <v>#DIV/0!</v>
      </c>
      <c r="AF14" s="48" t="e">
        <v>#DIV/0!</v>
      </c>
      <c r="AG14" s="48" t="e">
        <v>#DIV/0!</v>
      </c>
      <c r="AH14" s="48" t="e">
        <v>#DIV/0!</v>
      </c>
      <c r="AI14" s="48" t="e">
        <v>#DIV/0!</v>
      </c>
      <c r="AJ14" s="48"/>
      <c r="AK14" s="48"/>
      <c r="AL14" s="48"/>
      <c r="AM14" s="48"/>
      <c r="AN14" s="48"/>
      <c r="AO14" s="48"/>
      <c r="AP14" s="48"/>
      <c r="AQ14" s="48"/>
      <c r="AR14" s="48"/>
      <c r="AS14" s="48"/>
      <c r="AT14" s="48"/>
      <c r="AU14" s="48"/>
      <c r="AV14" s="48" t="e">
        <v>#DIV/0!</v>
      </c>
      <c r="AW14" s="48" t="e">
        <v>#DIV/0!</v>
      </c>
      <c r="AX14" s="48" t="e">
        <v>#DIV/0!</v>
      </c>
      <c r="AY14" s="48" t="e">
        <v>#DIV/0!</v>
      </c>
      <c r="AZ14" s="48" t="e">
        <v>#DIV/0!</v>
      </c>
      <c r="BA14" s="48"/>
      <c r="BB14" s="48"/>
      <c r="BC14" s="167"/>
    </row>
    <row r="15" spans="2:55" x14ac:dyDescent="0.25">
      <c r="B15" s="166" t="s">
        <v>381</v>
      </c>
      <c r="C15" s="47" t="s">
        <v>378</v>
      </c>
      <c r="D15" s="46" t="s">
        <v>375</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t="e">
        <v>#DIV/0!</v>
      </c>
      <c r="AF15" s="48" t="e">
        <v>#DIV/0!</v>
      </c>
      <c r="AG15" s="48" t="e">
        <v>#DIV/0!</v>
      </c>
      <c r="AH15" s="48" t="e">
        <v>#DIV/0!</v>
      </c>
      <c r="AI15" s="48" t="e">
        <v>#DIV/0!</v>
      </c>
      <c r="AJ15" s="48"/>
      <c r="AK15" s="48"/>
      <c r="AL15" s="48"/>
      <c r="AM15" s="48"/>
      <c r="AN15" s="48"/>
      <c r="AO15" s="48"/>
      <c r="AP15" s="48"/>
      <c r="AQ15" s="48"/>
      <c r="AR15" s="48"/>
      <c r="AS15" s="48"/>
      <c r="AT15" s="48"/>
      <c r="AU15" s="48"/>
      <c r="AV15" s="48" t="e">
        <v>#DIV/0!</v>
      </c>
      <c r="AW15" s="48" t="e">
        <v>#DIV/0!</v>
      </c>
      <c r="AX15" s="48" t="e">
        <v>#DIV/0!</v>
      </c>
      <c r="AY15" s="48" t="e">
        <v>#DIV/0!</v>
      </c>
      <c r="AZ15" s="48" t="e">
        <v>#DIV/0!</v>
      </c>
      <c r="BA15" s="48"/>
      <c r="BB15" s="48"/>
      <c r="BC15" s="167"/>
    </row>
    <row r="16" spans="2:55" x14ac:dyDescent="0.25">
      <c r="B16" s="166" t="s">
        <v>381</v>
      </c>
      <c r="C16" s="47" t="s">
        <v>379</v>
      </c>
      <c r="D16" s="46" t="s">
        <v>375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t="e">
        <v>#DIV/0!</v>
      </c>
      <c r="AF16" s="48" t="e">
        <v>#DIV/0!</v>
      </c>
      <c r="AG16" s="48" t="e">
        <v>#DIV/0!</v>
      </c>
      <c r="AH16" s="48" t="e">
        <v>#DIV/0!</v>
      </c>
      <c r="AI16" s="48" t="e">
        <v>#DIV/0!</v>
      </c>
      <c r="AJ16" s="48"/>
      <c r="AK16" s="48"/>
      <c r="AL16" s="48"/>
      <c r="AM16" s="48"/>
      <c r="AN16" s="48"/>
      <c r="AO16" s="48"/>
      <c r="AP16" s="48"/>
      <c r="AQ16" s="48"/>
      <c r="AR16" s="48"/>
      <c r="AS16" s="48"/>
      <c r="AT16" s="48"/>
      <c r="AU16" s="48"/>
      <c r="AV16" s="48" t="e">
        <v>#DIV/0!</v>
      </c>
      <c r="AW16" s="48" t="e">
        <v>#DIV/0!</v>
      </c>
      <c r="AX16" s="48" t="e">
        <v>#DIV/0!</v>
      </c>
      <c r="AY16" s="48" t="e">
        <v>#DIV/0!</v>
      </c>
      <c r="AZ16" s="48" t="e">
        <v>#DIV/0!</v>
      </c>
      <c r="BA16" s="48"/>
      <c r="BB16" s="48"/>
      <c r="BC16" s="167"/>
    </row>
    <row r="17" spans="2:55" x14ac:dyDescent="0.25">
      <c r="B17" s="166" t="s">
        <v>381</v>
      </c>
      <c r="C17" s="47" t="s">
        <v>380</v>
      </c>
      <c r="D17" s="46" t="s">
        <v>375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t="e">
        <v>#DIV/0!</v>
      </c>
      <c r="AF17" s="48" t="e">
        <v>#DIV/0!</v>
      </c>
      <c r="AG17" s="48" t="e">
        <v>#DIV/0!</v>
      </c>
      <c r="AH17" s="48" t="e">
        <v>#DIV/0!</v>
      </c>
      <c r="AI17" s="48" t="e">
        <v>#DIV/0!</v>
      </c>
      <c r="AJ17" s="48"/>
      <c r="AK17" s="48"/>
      <c r="AL17" s="48"/>
      <c r="AM17" s="48"/>
      <c r="AN17" s="48"/>
      <c r="AO17" s="48"/>
      <c r="AP17" s="48"/>
      <c r="AQ17" s="48"/>
      <c r="AR17" s="48"/>
      <c r="AS17" s="48"/>
      <c r="AT17" s="48"/>
      <c r="AU17" s="48"/>
      <c r="AV17" s="48" t="e">
        <v>#DIV/0!</v>
      </c>
      <c r="AW17" s="48" t="e">
        <v>#DIV/0!</v>
      </c>
      <c r="AX17" s="48" t="e">
        <v>#DIV/0!</v>
      </c>
      <c r="AY17" s="48" t="e">
        <v>#DIV/0!</v>
      </c>
      <c r="AZ17" s="48" t="e">
        <v>#DIV/0!</v>
      </c>
      <c r="BA17" s="48"/>
      <c r="BB17" s="48"/>
      <c r="BC17" s="167"/>
    </row>
    <row r="18" spans="2:55" x14ac:dyDescent="0.25">
      <c r="B18" s="166" t="s">
        <v>382</v>
      </c>
      <c r="C18" s="47" t="s">
        <v>378</v>
      </c>
      <c r="D18" s="46" t="s">
        <v>375</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t="e">
        <v>#DIV/0!</v>
      </c>
      <c r="AF18" s="48" t="e">
        <v>#DIV/0!</v>
      </c>
      <c r="AG18" s="48" t="e">
        <v>#DIV/0!</v>
      </c>
      <c r="AH18" s="48" t="e">
        <v>#DIV/0!</v>
      </c>
      <c r="AI18" s="48" t="e">
        <v>#DIV/0!</v>
      </c>
      <c r="AJ18" s="48"/>
      <c r="AK18" s="48"/>
      <c r="AL18" s="48"/>
      <c r="AM18" s="48"/>
      <c r="AN18" s="48"/>
      <c r="AO18" s="48"/>
      <c r="AP18" s="48"/>
      <c r="AQ18" s="48"/>
      <c r="AR18" s="48"/>
      <c r="AS18" s="48"/>
      <c r="AT18" s="48"/>
      <c r="AU18" s="48"/>
      <c r="AV18" s="48" t="e">
        <v>#DIV/0!</v>
      </c>
      <c r="AW18" s="48" t="e">
        <v>#DIV/0!</v>
      </c>
      <c r="AX18" s="48" t="e">
        <v>#DIV/0!</v>
      </c>
      <c r="AY18" s="48" t="e">
        <v>#DIV/0!</v>
      </c>
      <c r="AZ18" s="48" t="e">
        <v>#DIV/0!</v>
      </c>
      <c r="BA18" s="48"/>
      <c r="BB18" s="48"/>
      <c r="BC18" s="167"/>
    </row>
    <row r="19" spans="2:55" x14ac:dyDescent="0.25">
      <c r="B19" s="166" t="s">
        <v>382</v>
      </c>
      <c r="C19" s="47" t="s">
        <v>379</v>
      </c>
      <c r="D19" s="46" t="s">
        <v>375</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t="e">
        <v>#DIV/0!</v>
      </c>
      <c r="AF19" s="48" t="e">
        <v>#DIV/0!</v>
      </c>
      <c r="AG19" s="48" t="e">
        <v>#DIV/0!</v>
      </c>
      <c r="AH19" s="48" t="e">
        <v>#DIV/0!</v>
      </c>
      <c r="AI19" s="48" t="e">
        <v>#DIV/0!</v>
      </c>
      <c r="AJ19" s="48"/>
      <c r="AK19" s="48"/>
      <c r="AL19" s="48"/>
      <c r="AM19" s="48"/>
      <c r="AN19" s="48"/>
      <c r="AO19" s="48"/>
      <c r="AP19" s="48"/>
      <c r="AQ19" s="48"/>
      <c r="AR19" s="48"/>
      <c r="AS19" s="48"/>
      <c r="AT19" s="48"/>
      <c r="AU19" s="48"/>
      <c r="AV19" s="48" t="e">
        <v>#DIV/0!</v>
      </c>
      <c r="AW19" s="48" t="e">
        <v>#DIV/0!</v>
      </c>
      <c r="AX19" s="48" t="e">
        <v>#DIV/0!</v>
      </c>
      <c r="AY19" s="48" t="e">
        <v>#DIV/0!</v>
      </c>
      <c r="AZ19" s="48" t="e">
        <v>#DIV/0!</v>
      </c>
      <c r="BA19" s="48"/>
      <c r="BB19" s="48"/>
      <c r="BC19" s="167"/>
    </row>
    <row r="20" spans="2:55" x14ac:dyDescent="0.25">
      <c r="B20" s="166" t="s">
        <v>382</v>
      </c>
      <c r="C20" s="47" t="s">
        <v>380</v>
      </c>
      <c r="D20" s="46" t="s">
        <v>375</v>
      </c>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t="e">
        <v>#DIV/0!</v>
      </c>
      <c r="AF20" s="48" t="e">
        <v>#DIV/0!</v>
      </c>
      <c r="AG20" s="48" t="e">
        <v>#DIV/0!</v>
      </c>
      <c r="AH20" s="48" t="e">
        <v>#DIV/0!</v>
      </c>
      <c r="AI20" s="48" t="e">
        <v>#DIV/0!</v>
      </c>
      <c r="AJ20" s="48"/>
      <c r="AK20" s="48"/>
      <c r="AL20" s="48"/>
      <c r="AM20" s="48"/>
      <c r="AN20" s="48"/>
      <c r="AO20" s="48"/>
      <c r="AP20" s="48"/>
      <c r="AQ20" s="48"/>
      <c r="AR20" s="48"/>
      <c r="AS20" s="48"/>
      <c r="AT20" s="48"/>
      <c r="AU20" s="48"/>
      <c r="AV20" s="48" t="e">
        <v>#DIV/0!</v>
      </c>
      <c r="AW20" s="48" t="e">
        <v>#DIV/0!</v>
      </c>
      <c r="AX20" s="48" t="e">
        <v>#DIV/0!</v>
      </c>
      <c r="AY20" s="48" t="e">
        <v>#DIV/0!</v>
      </c>
      <c r="AZ20" s="48" t="e">
        <v>#DIV/0!</v>
      </c>
      <c r="BA20" s="48"/>
      <c r="BB20" s="48"/>
      <c r="BC20" s="167"/>
    </row>
    <row r="21" spans="2:55" x14ac:dyDescent="0.25">
      <c r="B21" s="160" t="s">
        <v>374</v>
      </c>
      <c r="C21" s="51" t="s">
        <v>36</v>
      </c>
      <c r="D21" s="50" t="s">
        <v>375</v>
      </c>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t="e">
        <v>#DIV/0!</v>
      </c>
      <c r="AF21" s="50" t="e">
        <v>#DIV/0!</v>
      </c>
      <c r="AG21" s="50" t="e">
        <v>#DIV/0!</v>
      </c>
      <c r="AH21" s="50" t="e">
        <v>#DIV/0!</v>
      </c>
      <c r="AI21" s="50" t="e">
        <v>#DIV/0!</v>
      </c>
      <c r="AJ21" s="50"/>
      <c r="AK21" s="50"/>
      <c r="AL21" s="50"/>
      <c r="AM21" s="50"/>
      <c r="AN21" s="50"/>
      <c r="AO21" s="50"/>
      <c r="AP21" s="50"/>
      <c r="AQ21" s="50"/>
      <c r="AR21" s="50"/>
      <c r="AS21" s="50"/>
      <c r="AT21" s="50"/>
      <c r="AU21" s="50"/>
      <c r="AV21" s="50" t="e">
        <v>#DIV/0!</v>
      </c>
      <c r="AW21" s="50" t="e">
        <v>#DIV/0!</v>
      </c>
      <c r="AX21" s="50" t="e">
        <v>#DIV/0!</v>
      </c>
      <c r="AY21" s="50" t="e">
        <v>#DIV/0!</v>
      </c>
      <c r="AZ21" s="50" t="e">
        <v>#DIV/0!</v>
      </c>
      <c r="BA21" s="50"/>
      <c r="BB21" s="50"/>
      <c r="BC21" s="161"/>
    </row>
    <row r="22" spans="2:55" x14ac:dyDescent="0.25">
      <c r="B22" s="160" t="s">
        <v>374</v>
      </c>
      <c r="C22" s="51" t="s">
        <v>38</v>
      </c>
      <c r="D22" s="50" t="s">
        <v>375</v>
      </c>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t="e">
        <v>#DIV/0!</v>
      </c>
      <c r="AF22" s="50" t="e">
        <v>#DIV/0!</v>
      </c>
      <c r="AG22" s="50" t="e">
        <v>#DIV/0!</v>
      </c>
      <c r="AH22" s="50" t="e">
        <v>#DIV/0!</v>
      </c>
      <c r="AI22" s="50" t="e">
        <v>#DIV/0!</v>
      </c>
      <c r="AJ22" s="50"/>
      <c r="AK22" s="50"/>
      <c r="AL22" s="50"/>
      <c r="AM22" s="50"/>
      <c r="AN22" s="50"/>
      <c r="AO22" s="50"/>
      <c r="AP22" s="50"/>
      <c r="AQ22" s="50"/>
      <c r="AR22" s="50"/>
      <c r="AS22" s="50"/>
      <c r="AT22" s="50"/>
      <c r="AU22" s="50"/>
      <c r="AV22" s="50" t="e">
        <v>#DIV/0!</v>
      </c>
      <c r="AW22" s="50" t="e">
        <v>#DIV/0!</v>
      </c>
      <c r="AX22" s="50" t="e">
        <v>#DIV/0!</v>
      </c>
      <c r="AY22" s="50" t="e">
        <v>#DIV/0!</v>
      </c>
      <c r="AZ22" s="50" t="e">
        <v>#DIV/0!</v>
      </c>
      <c r="BA22" s="50"/>
      <c r="BB22" s="50"/>
      <c r="BC22" s="161"/>
    </row>
    <row r="23" spans="2:55" x14ac:dyDescent="0.25">
      <c r="B23" s="162" t="s">
        <v>374</v>
      </c>
      <c r="C23" s="163" t="s">
        <v>92</v>
      </c>
      <c r="D23" s="164" t="s">
        <v>375</v>
      </c>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t="e">
        <v>#DIV/0!</v>
      </c>
      <c r="AF23" s="164" t="e">
        <v>#DIV/0!</v>
      </c>
      <c r="AG23" s="164" t="e">
        <v>#DIV/0!</v>
      </c>
      <c r="AH23" s="164" t="e">
        <v>#DIV/0!</v>
      </c>
      <c r="AI23" s="164" t="e">
        <v>#DIV/0!</v>
      </c>
      <c r="AJ23" s="164"/>
      <c r="AK23" s="164"/>
      <c r="AL23" s="164"/>
      <c r="AM23" s="164"/>
      <c r="AN23" s="164"/>
      <c r="AO23" s="164"/>
      <c r="AP23" s="164"/>
      <c r="AQ23" s="164"/>
      <c r="AR23" s="164"/>
      <c r="AS23" s="164"/>
      <c r="AT23" s="164"/>
      <c r="AU23" s="164"/>
      <c r="AV23" s="164" t="e">
        <v>#DIV/0!</v>
      </c>
      <c r="AW23" s="164" t="e">
        <v>#DIV/0!</v>
      </c>
      <c r="AX23" s="164" t="e">
        <v>#DIV/0!</v>
      </c>
      <c r="AY23" s="164" t="e">
        <v>#DIV/0!</v>
      </c>
      <c r="AZ23" s="164" t="e">
        <v>#DIV/0!</v>
      </c>
      <c r="BA23" s="164"/>
      <c r="BB23" s="164"/>
      <c r="BC23" s="165"/>
    </row>
    <row r="24" spans="2:55"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row>
    <row r="25" spans="2:55"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row>
    <row r="26" spans="2:55" x14ac:dyDescent="0.25">
      <c r="B26" s="42" t="s">
        <v>43</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row>
    <row r="27" spans="2:55" x14ac:dyDescent="0.25">
      <c r="B27" s="9"/>
      <c r="C27" s="44" t="s">
        <v>46</v>
      </c>
      <c r="D27" s="45" t="s">
        <v>47</v>
      </c>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row>
    <row r="28" spans="2:55" x14ac:dyDescent="0.25">
      <c r="B28" s="8"/>
      <c r="C28" s="44" t="s">
        <v>48</v>
      </c>
      <c r="D28" s="45" t="s">
        <v>49</v>
      </c>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row>
    <row r="29" spans="2:55" x14ac:dyDescent="0.2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row>
    <row r="30" spans="2:55" x14ac:dyDescent="0.25">
      <c r="B30" s="44" t="s">
        <v>337</v>
      </c>
      <c r="C30" s="45" t="s">
        <v>383</v>
      </c>
      <c r="D30" s="45"/>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row>
    <row r="31" spans="2:55" x14ac:dyDescent="0.25">
      <c r="B31" s="44" t="s">
        <v>339</v>
      </c>
      <c r="C31" s="45" t="s">
        <v>384</v>
      </c>
      <c r="D31" s="45"/>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row>
    <row r="32" spans="2:55" x14ac:dyDescent="0.25">
      <c r="B32" s="44" t="s">
        <v>344</v>
      </c>
      <c r="C32" s="45" t="s">
        <v>385</v>
      </c>
      <c r="D32" s="45"/>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row>
    <row r="33" spans="2:55" x14ac:dyDescent="0.25">
      <c r="B33" s="44" t="s">
        <v>340</v>
      </c>
      <c r="C33" s="45" t="s">
        <v>386</v>
      </c>
      <c r="D33" s="45"/>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row>
    <row r="34" spans="2:55" x14ac:dyDescent="0.25">
      <c r="B34" s="44" t="s">
        <v>387</v>
      </c>
      <c r="C34" s="44" t="s">
        <v>388</v>
      </c>
      <c r="D34" s="44"/>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row>
    <row r="35" spans="2:55" x14ac:dyDescent="0.25">
      <c r="B35" s="44" t="s">
        <v>389</v>
      </c>
      <c r="C35" s="44" t="s">
        <v>390</v>
      </c>
      <c r="D35" s="44"/>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row>
    <row r="36" spans="2:55" x14ac:dyDescent="0.25">
      <c r="B36" s="44" t="s">
        <v>391</v>
      </c>
      <c r="C36" s="44" t="s">
        <v>392</v>
      </c>
      <c r="D36" s="44"/>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row>
    <row r="37" spans="2:55" x14ac:dyDescent="0.25">
      <c r="B37" s="44" t="s">
        <v>393</v>
      </c>
      <c r="C37" s="44" t="s">
        <v>394</v>
      </c>
      <c r="D37" s="44"/>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row>
    <row r="38" spans="2:55" x14ac:dyDescent="0.25">
      <c r="B38" s="44" t="s">
        <v>395</v>
      </c>
      <c r="C38" s="44" t="s">
        <v>396</v>
      </c>
      <c r="D38" s="44"/>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row>
    <row r="39" spans="2:55" x14ac:dyDescent="0.25">
      <c r="B39" s="44" t="s">
        <v>397</v>
      </c>
      <c r="C39" s="44" t="s">
        <v>398</v>
      </c>
      <c r="D39" s="44"/>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row>
    <row r="40" spans="2:55" x14ac:dyDescent="0.25">
      <c r="B40" s="44" t="s">
        <v>399</v>
      </c>
      <c r="C40" s="44" t="s">
        <v>400</v>
      </c>
      <c r="D40" s="44"/>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row>
    <row r="41" spans="2:55" x14ac:dyDescent="0.25">
      <c r="B41" s="44" t="s">
        <v>401</v>
      </c>
      <c r="C41" s="44" t="s">
        <v>402</v>
      </c>
      <c r="D41" s="44"/>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2:55" x14ac:dyDescent="0.25">
      <c r="B42" s="44" t="s">
        <v>403</v>
      </c>
      <c r="C42" s="44" t="s">
        <v>404</v>
      </c>
      <c r="D42" s="44"/>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row>
    <row r="43" spans="2:55" x14ac:dyDescent="0.25">
      <c r="B43" s="44" t="s">
        <v>405</v>
      </c>
      <c r="C43" s="44" t="s">
        <v>406</v>
      </c>
      <c r="D43" s="44"/>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row>
    <row r="44" spans="2:55" x14ac:dyDescent="0.25">
      <c r="B44" s="44" t="s">
        <v>407</v>
      </c>
      <c r="C44" s="44" t="s">
        <v>408</v>
      </c>
      <c r="D44" s="44"/>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row>
    <row r="45" spans="2:55" x14ac:dyDescent="0.25">
      <c r="B45" s="44" t="s">
        <v>409</v>
      </c>
      <c r="C45" s="45"/>
      <c r="D45" s="45"/>
    </row>
  </sheetData>
  <pageMargins left="0.7" right="0.7" top="0.75" bottom="0.75" header="0.3" footer="0.3"/>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B16"/>
  <sheetViews>
    <sheetView zoomScale="70" zoomScaleNormal="70" workbookViewId="0">
      <pane xSplit="6" ySplit="1" topLeftCell="G2" activePane="bottomRight" state="frozen"/>
      <selection pane="topRight" activeCell="H1" sqref="H1"/>
      <selection pane="bottomLeft" activeCell="A3" sqref="A3"/>
      <selection pane="bottomRight" activeCell="G2" sqref="G2"/>
    </sheetView>
  </sheetViews>
  <sheetFormatPr defaultColWidth="8.85546875" defaultRowHeight="15.75" x14ac:dyDescent="0.25"/>
  <cols>
    <col min="1" max="1" width="5.7109375" customWidth="1"/>
    <col min="2" max="2" width="8.7109375" customWidth="1"/>
    <col min="3" max="3" width="24.28515625" customWidth="1"/>
    <col min="4" max="4" width="13.85546875" style="4" bestFit="1" customWidth="1"/>
    <col min="5" max="5" width="18.85546875" bestFit="1" customWidth="1"/>
    <col min="6" max="6" width="21.42578125" bestFit="1" customWidth="1"/>
    <col min="7" max="7" width="28.140625" customWidth="1"/>
    <col min="8" max="8" width="53.5703125" customWidth="1"/>
    <col min="9" max="9" width="51.42578125" customWidth="1"/>
    <col min="10" max="10" width="27.7109375" customWidth="1"/>
    <col min="11" max="11" width="21.140625" customWidth="1"/>
    <col min="12" max="12" width="27.42578125" customWidth="1"/>
    <col min="13" max="13" width="27.85546875" customWidth="1"/>
    <col min="14" max="14" width="31.140625" customWidth="1"/>
    <col min="15" max="15" width="27.42578125" customWidth="1"/>
    <col min="16" max="16" width="27.85546875" customWidth="1"/>
    <col min="17" max="17" width="31.140625" customWidth="1"/>
    <col min="18" max="18" width="27.42578125" customWidth="1"/>
    <col min="19" max="19" width="27.85546875" bestFit="1" customWidth="1"/>
    <col min="20" max="20" width="24.85546875" bestFit="1" customWidth="1"/>
    <col min="21" max="21" width="27.42578125" bestFit="1" customWidth="1"/>
    <col min="22" max="22" width="27.85546875" bestFit="1" customWidth="1"/>
    <col min="23" max="23" width="24.85546875" bestFit="1" customWidth="1"/>
    <col min="24" max="24" width="27.42578125" bestFit="1" customWidth="1"/>
    <col min="25" max="25" width="27.85546875" bestFit="1" customWidth="1"/>
    <col min="26" max="26" width="24.85546875" bestFit="1" customWidth="1"/>
    <col min="27" max="27" width="27.42578125" bestFit="1" customWidth="1"/>
    <col min="28" max="28" width="27.85546875" bestFit="1" customWidth="1"/>
  </cols>
  <sheetData>
    <row r="1" spans="2:28" ht="20.25" x14ac:dyDescent="0.3">
      <c r="B1" s="24" t="s">
        <v>410</v>
      </c>
    </row>
    <row r="2" spans="2:28" ht="18" x14ac:dyDescent="0.25">
      <c r="B2" s="73" t="s">
        <v>3</v>
      </c>
    </row>
    <row r="3" spans="2:28" ht="18.75" x14ac:dyDescent="0.25">
      <c r="B3" s="171" t="s">
        <v>304</v>
      </c>
      <c r="C3" s="134" t="s">
        <v>5</v>
      </c>
      <c r="D3" s="134" t="s">
        <v>411</v>
      </c>
      <c r="E3" s="134" t="s">
        <v>412</v>
      </c>
      <c r="F3" s="134" t="s">
        <v>413</v>
      </c>
      <c r="G3" s="134" t="s">
        <v>414</v>
      </c>
      <c r="H3" s="134" t="s">
        <v>415</v>
      </c>
      <c r="I3" s="134" t="s">
        <v>416</v>
      </c>
      <c r="J3" s="134" t="s">
        <v>417</v>
      </c>
      <c r="K3" s="134" t="s">
        <v>418</v>
      </c>
      <c r="L3" s="130" t="s">
        <v>13</v>
      </c>
      <c r="M3" s="130" t="s">
        <v>14</v>
      </c>
      <c r="N3" s="134" t="s">
        <v>419</v>
      </c>
      <c r="O3" s="130" t="s">
        <v>18</v>
      </c>
      <c r="P3" s="130" t="s">
        <v>19</v>
      </c>
      <c r="Q3" s="134" t="s">
        <v>420</v>
      </c>
      <c r="R3" s="130" t="s">
        <v>22</v>
      </c>
      <c r="S3" s="101" t="s">
        <v>23</v>
      </c>
      <c r="T3" s="101" t="s">
        <v>421</v>
      </c>
      <c r="U3" s="101" t="s">
        <v>76</v>
      </c>
      <c r="V3" s="101" t="s">
        <v>77</v>
      </c>
      <c r="W3" s="101" t="s">
        <v>422</v>
      </c>
      <c r="X3" s="101" t="s">
        <v>82</v>
      </c>
      <c r="Y3" s="101" t="s">
        <v>83</v>
      </c>
      <c r="Z3" s="101" t="s">
        <v>423</v>
      </c>
      <c r="AA3" s="101" t="s">
        <v>140</v>
      </c>
      <c r="AB3" s="101" t="s">
        <v>141</v>
      </c>
    </row>
    <row r="4" spans="2:28" x14ac:dyDescent="0.25">
      <c r="B4" s="123">
        <v>2019</v>
      </c>
      <c r="C4" s="36" t="s">
        <v>424</v>
      </c>
      <c r="D4" s="37" t="s">
        <v>425</v>
      </c>
      <c r="E4" s="37" t="s">
        <v>84</v>
      </c>
      <c r="F4" s="37" t="s">
        <v>426</v>
      </c>
      <c r="G4" s="19"/>
      <c r="H4" s="19"/>
      <c r="I4" s="19"/>
      <c r="J4" s="19"/>
      <c r="K4" s="19"/>
      <c r="L4" s="19"/>
      <c r="M4" s="19"/>
      <c r="N4" s="19"/>
      <c r="O4" s="19"/>
      <c r="P4" s="19"/>
      <c r="Q4" s="19"/>
      <c r="R4" s="89"/>
      <c r="S4" s="89"/>
      <c r="T4" s="89"/>
      <c r="U4" s="89"/>
      <c r="V4" s="89"/>
      <c r="W4" s="89"/>
      <c r="X4" s="89"/>
      <c r="Y4" s="89"/>
      <c r="Z4" s="89"/>
      <c r="AA4" s="89"/>
      <c r="AB4" s="89"/>
    </row>
    <row r="5" spans="2:28" x14ac:dyDescent="0.25">
      <c r="B5" s="123">
        <v>2019</v>
      </c>
      <c r="C5" s="36" t="s">
        <v>427</v>
      </c>
      <c r="D5" s="37" t="s">
        <v>425</v>
      </c>
      <c r="E5" s="37" t="s">
        <v>84</v>
      </c>
      <c r="F5" s="37" t="s">
        <v>426</v>
      </c>
      <c r="G5" s="19"/>
      <c r="H5" s="19"/>
      <c r="I5" s="19"/>
      <c r="J5" s="19"/>
      <c r="K5" s="19"/>
      <c r="L5" s="19"/>
      <c r="M5" s="19"/>
      <c r="N5" s="19"/>
      <c r="O5" s="19"/>
      <c r="P5" s="19"/>
      <c r="Q5" s="19"/>
      <c r="R5" s="89"/>
      <c r="S5" s="89"/>
      <c r="T5" s="89"/>
      <c r="U5" s="89"/>
      <c r="V5" s="89"/>
      <c r="W5" s="89"/>
      <c r="X5" s="89"/>
      <c r="Y5" s="89"/>
      <c r="Z5" s="89"/>
      <c r="AA5" s="89"/>
      <c r="AB5" s="89"/>
    </row>
    <row r="6" spans="2:28" x14ac:dyDescent="0.25">
      <c r="B6" s="123">
        <v>2019</v>
      </c>
      <c r="C6" s="36" t="s">
        <v>428</v>
      </c>
      <c r="D6" s="37" t="s">
        <v>425</v>
      </c>
      <c r="E6" s="37" t="s">
        <v>84</v>
      </c>
      <c r="F6" s="37" t="s">
        <v>426</v>
      </c>
      <c r="G6" s="19"/>
      <c r="H6" s="19"/>
      <c r="I6" s="19"/>
      <c r="J6" s="19"/>
      <c r="K6" s="19"/>
      <c r="L6" s="19"/>
      <c r="M6" s="19"/>
      <c r="N6" s="19"/>
      <c r="O6" s="19"/>
      <c r="P6" s="19"/>
      <c r="Q6" s="19"/>
      <c r="R6" s="89"/>
      <c r="S6" s="89"/>
      <c r="T6" s="89"/>
      <c r="U6" s="89"/>
      <c r="V6" s="89"/>
      <c r="W6" s="89"/>
      <c r="X6" s="89"/>
      <c r="Y6" s="89"/>
      <c r="Z6" s="89"/>
      <c r="AA6" s="89"/>
      <c r="AB6" s="89"/>
    </row>
    <row r="7" spans="2:28" x14ac:dyDescent="0.25">
      <c r="B7" s="169">
        <v>2019</v>
      </c>
      <c r="C7" s="34" t="s">
        <v>86</v>
      </c>
      <c r="D7" s="34" t="s">
        <v>425</v>
      </c>
      <c r="E7" s="237" t="s">
        <v>84</v>
      </c>
      <c r="F7" s="34" t="s">
        <v>426</v>
      </c>
      <c r="G7" s="35"/>
      <c r="H7" s="35"/>
      <c r="I7" s="35"/>
      <c r="J7" s="35"/>
      <c r="K7" s="35"/>
      <c r="L7" s="35"/>
      <c r="M7" s="35"/>
      <c r="N7" s="35"/>
      <c r="O7" s="35"/>
      <c r="P7" s="35"/>
      <c r="Q7" s="35"/>
      <c r="R7" s="138"/>
      <c r="S7" s="138"/>
      <c r="T7" s="138"/>
      <c r="U7" s="138"/>
      <c r="V7" s="138"/>
      <c r="W7" s="138"/>
      <c r="X7" s="138"/>
      <c r="Y7" s="138"/>
      <c r="Z7" s="138"/>
      <c r="AA7" s="138"/>
      <c r="AB7" s="138"/>
    </row>
    <row r="8" spans="2:28" x14ac:dyDescent="0.25">
      <c r="B8" s="123">
        <v>2020</v>
      </c>
      <c r="C8" s="36" t="s">
        <v>424</v>
      </c>
      <c r="D8" s="37" t="s">
        <v>425</v>
      </c>
      <c r="E8" s="37" t="s">
        <v>84</v>
      </c>
      <c r="F8" s="37" t="s">
        <v>426</v>
      </c>
      <c r="G8" s="19"/>
      <c r="H8" s="19"/>
      <c r="I8" s="19"/>
      <c r="J8" s="19"/>
      <c r="K8" s="19"/>
      <c r="L8" s="19"/>
      <c r="M8" s="19"/>
      <c r="N8" s="19"/>
      <c r="O8" s="19"/>
      <c r="P8" s="19"/>
      <c r="Q8" s="19"/>
      <c r="R8" s="89"/>
      <c r="S8" s="89"/>
      <c r="T8" s="89"/>
      <c r="U8" s="89"/>
      <c r="V8" s="89"/>
      <c r="W8" s="89"/>
      <c r="X8" s="89"/>
      <c r="Y8" s="89"/>
      <c r="Z8" s="89"/>
      <c r="AA8" s="89"/>
      <c r="AB8" s="89"/>
    </row>
    <row r="9" spans="2:28" x14ac:dyDescent="0.25">
      <c r="B9" s="123">
        <v>2020</v>
      </c>
      <c r="C9" s="36" t="s">
        <v>427</v>
      </c>
      <c r="D9" s="37" t="s">
        <v>425</v>
      </c>
      <c r="E9" s="37" t="s">
        <v>84</v>
      </c>
      <c r="F9" s="37" t="s">
        <v>426</v>
      </c>
      <c r="G9" s="19"/>
      <c r="H9" s="19"/>
      <c r="I9" s="19"/>
      <c r="J9" s="19"/>
      <c r="K9" s="19"/>
      <c r="L9" s="19"/>
      <c r="M9" s="19"/>
      <c r="N9" s="19"/>
      <c r="O9" s="19"/>
      <c r="P9" s="19"/>
      <c r="Q9" s="19"/>
      <c r="R9" s="89"/>
      <c r="S9" s="89"/>
      <c r="T9" s="89"/>
      <c r="U9" s="89"/>
      <c r="V9" s="89"/>
      <c r="W9" s="89"/>
      <c r="X9" s="89"/>
      <c r="Y9" s="89"/>
      <c r="Z9" s="89"/>
      <c r="AA9" s="89"/>
      <c r="AB9" s="89"/>
    </row>
    <row r="10" spans="2:28" x14ac:dyDescent="0.25">
      <c r="B10" s="123">
        <v>2020</v>
      </c>
      <c r="C10" s="36" t="s">
        <v>428</v>
      </c>
      <c r="D10" s="37" t="s">
        <v>425</v>
      </c>
      <c r="E10" s="37" t="s">
        <v>84</v>
      </c>
      <c r="F10" s="37" t="s">
        <v>426</v>
      </c>
      <c r="G10" s="19"/>
      <c r="H10" s="19"/>
      <c r="I10" s="19"/>
      <c r="J10" s="19"/>
      <c r="K10" s="19"/>
      <c r="L10" s="19"/>
      <c r="M10" s="19"/>
      <c r="N10" s="19"/>
      <c r="O10" s="19"/>
      <c r="P10" s="19"/>
      <c r="Q10" s="19"/>
      <c r="R10" s="89"/>
      <c r="S10" s="89"/>
      <c r="T10" s="89"/>
      <c r="U10" s="89"/>
      <c r="V10" s="89"/>
      <c r="W10" s="89"/>
      <c r="X10" s="89"/>
      <c r="Y10" s="89"/>
      <c r="Z10" s="89"/>
      <c r="AA10" s="89"/>
      <c r="AB10" s="89"/>
    </row>
    <row r="11" spans="2:28" x14ac:dyDescent="0.25">
      <c r="B11" s="170">
        <v>2020</v>
      </c>
      <c r="C11" s="128" t="s">
        <v>86</v>
      </c>
      <c r="D11" s="128" t="s">
        <v>425</v>
      </c>
      <c r="E11" s="238" t="s">
        <v>84</v>
      </c>
      <c r="F11" s="128" t="s">
        <v>426</v>
      </c>
      <c r="G11" s="107"/>
      <c r="H11" s="107"/>
      <c r="I11" s="107"/>
      <c r="J11" s="107"/>
      <c r="K11" s="107"/>
      <c r="L11" s="107"/>
      <c r="M11" s="107"/>
      <c r="N11" s="107"/>
      <c r="O11" s="107"/>
      <c r="P11" s="107"/>
      <c r="Q11" s="107"/>
      <c r="R11" s="108"/>
      <c r="S11" s="108"/>
      <c r="T11" s="108"/>
      <c r="U11" s="108"/>
      <c r="V11" s="108"/>
      <c r="W11" s="108"/>
      <c r="X11" s="108"/>
      <c r="Y11" s="108"/>
      <c r="Z11" s="108"/>
      <c r="AA11" s="108"/>
      <c r="AB11" s="108"/>
    </row>
    <row r="13" spans="2:28" x14ac:dyDescent="0.25">
      <c r="B13" s="10" t="s">
        <v>43</v>
      </c>
      <c r="C13" s="6"/>
      <c r="D13" s="7"/>
    </row>
    <row r="14" spans="2:28" x14ac:dyDescent="0.25">
      <c r="B14" s="10"/>
      <c r="C14" s="6"/>
      <c r="D14" s="7"/>
    </row>
    <row r="15" spans="2:28" x14ac:dyDescent="0.25">
      <c r="B15" s="31"/>
      <c r="C15" s="6" t="s">
        <v>44</v>
      </c>
      <c r="D15" s="22" t="s">
        <v>45</v>
      </c>
    </row>
    <row r="16" spans="2:28" x14ac:dyDescent="0.25">
      <c r="B16" s="9"/>
      <c r="C16" s="6" t="s">
        <v>46</v>
      </c>
      <c r="D16" s="22" t="s">
        <v>47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5"/>
  <sheetViews>
    <sheetView zoomScale="55" zoomScaleNormal="55" workbookViewId="0">
      <pane xSplit="4" ySplit="4" topLeftCell="E5" activePane="bottomRight" state="frozen"/>
      <selection pane="topRight" activeCell="F1" sqref="F1"/>
      <selection pane="bottomLeft" activeCell="A4" sqref="A4"/>
      <selection pane="bottomRight" activeCell="A2" sqref="A2"/>
    </sheetView>
  </sheetViews>
  <sheetFormatPr defaultRowHeight="15.75" x14ac:dyDescent="0.25"/>
  <cols>
    <col min="1" max="1" width="8" customWidth="1"/>
    <col min="2" max="2" width="16.85546875" bestFit="1" customWidth="1"/>
    <col min="3" max="3" width="21.5703125" bestFit="1" customWidth="1"/>
    <col min="4" max="4" width="15.85546875" bestFit="1" customWidth="1"/>
    <col min="5" max="5" width="15.140625" customWidth="1"/>
    <col min="6" max="6" width="14.28515625" customWidth="1"/>
    <col min="7" max="7" width="18.140625" customWidth="1"/>
    <col min="8" max="8" width="8.140625" customWidth="1"/>
    <col min="9" max="9" width="12.42578125" customWidth="1"/>
    <col min="10" max="11" width="12" customWidth="1"/>
    <col min="12" max="12" width="22.42578125" customWidth="1"/>
    <col min="13" max="13" width="22.85546875" customWidth="1"/>
    <col min="14" max="14" width="13.28515625" customWidth="1"/>
    <col min="15" max="15" width="17.7109375" customWidth="1"/>
    <col min="16" max="16" width="14" customWidth="1"/>
    <col min="17" max="17" width="12" customWidth="1"/>
    <col min="18" max="18" width="22.42578125" customWidth="1"/>
    <col min="19" max="19" width="22.85546875" customWidth="1"/>
    <col min="20" max="20" width="7.85546875" customWidth="1"/>
    <col min="21" max="21" width="12.140625" customWidth="1"/>
    <col min="22" max="23" width="12" customWidth="1"/>
    <col min="24" max="24" width="22.42578125" customWidth="1"/>
    <col min="25" max="25" width="22.85546875" customWidth="1"/>
  </cols>
  <sheetData>
    <row r="1" spans="1:25" ht="20.25" x14ac:dyDescent="0.3">
      <c r="A1" s="24" t="s">
        <v>118</v>
      </c>
    </row>
    <row r="2" spans="1:25" ht="18" x14ac:dyDescent="0.25">
      <c r="A2" s="73" t="s">
        <v>928</v>
      </c>
    </row>
    <row r="3" spans="1:25" x14ac:dyDescent="0.25">
      <c r="B3" s="11"/>
      <c r="C3" s="11"/>
      <c r="D3" s="11"/>
      <c r="E3" s="11"/>
      <c r="F3" s="11"/>
      <c r="G3" s="11"/>
      <c r="H3" s="305" t="s">
        <v>105</v>
      </c>
      <c r="I3" s="305"/>
      <c r="J3" s="307"/>
      <c r="K3" s="307"/>
      <c r="L3" s="307"/>
      <c r="M3" s="307"/>
      <c r="N3" s="305" t="s">
        <v>106</v>
      </c>
      <c r="O3" s="305"/>
      <c r="P3" s="307"/>
      <c r="Q3" s="307"/>
      <c r="R3" s="307"/>
      <c r="S3" s="307"/>
      <c r="T3" s="305" t="s">
        <v>107</v>
      </c>
      <c r="U3" s="305"/>
      <c r="V3" s="307"/>
      <c r="W3" s="307"/>
      <c r="X3" s="307"/>
      <c r="Y3" s="307"/>
    </row>
    <row r="4" spans="1:25" x14ac:dyDescent="0.25">
      <c r="A4" s="60" t="s">
        <v>529</v>
      </c>
      <c r="B4" s="60" t="s">
        <v>5</v>
      </c>
      <c r="C4" s="60" t="s">
        <v>4</v>
      </c>
      <c r="D4" s="60" t="s">
        <v>6</v>
      </c>
      <c r="E4" s="398" t="s">
        <v>7</v>
      </c>
      <c r="F4" s="398" t="s">
        <v>9</v>
      </c>
      <c r="G4" s="398" t="s">
        <v>10</v>
      </c>
      <c r="H4" s="393" t="s">
        <v>108</v>
      </c>
      <c r="I4" s="393" t="s">
        <v>109</v>
      </c>
      <c r="J4" s="394" t="s">
        <v>110</v>
      </c>
      <c r="K4" s="394" t="s">
        <v>12</v>
      </c>
      <c r="L4" s="395" t="s">
        <v>13</v>
      </c>
      <c r="M4" s="395" t="s">
        <v>14</v>
      </c>
      <c r="N4" s="393" t="s">
        <v>111</v>
      </c>
      <c r="O4" s="393" t="s">
        <v>112</v>
      </c>
      <c r="P4" s="394" t="s">
        <v>113</v>
      </c>
      <c r="Q4" s="394" t="s">
        <v>17</v>
      </c>
      <c r="R4" s="395" t="s">
        <v>18</v>
      </c>
      <c r="S4" s="395" t="s">
        <v>19</v>
      </c>
      <c r="T4" s="393" t="s">
        <v>114</v>
      </c>
      <c r="U4" s="393" t="s">
        <v>73</v>
      </c>
      <c r="V4" s="394" t="s">
        <v>74</v>
      </c>
      <c r="W4" s="394" t="s">
        <v>21</v>
      </c>
      <c r="X4" s="395" t="s">
        <v>22</v>
      </c>
      <c r="Y4" s="395" t="s">
        <v>23</v>
      </c>
    </row>
    <row r="5" spans="1:25" x14ac:dyDescent="0.25">
      <c r="A5" s="67" t="s">
        <v>522</v>
      </c>
      <c r="B5" s="67" t="s">
        <v>26</v>
      </c>
      <c r="C5" s="67" t="s">
        <v>25</v>
      </c>
      <c r="D5" s="67" t="s">
        <v>119</v>
      </c>
      <c r="E5" s="578">
        <v>24</v>
      </c>
      <c r="F5" s="587">
        <v>559</v>
      </c>
      <c r="G5" s="595">
        <v>0.1404</v>
      </c>
      <c r="H5" s="587">
        <v>480</v>
      </c>
      <c r="I5" s="587">
        <v>480</v>
      </c>
      <c r="J5" s="484">
        <v>1</v>
      </c>
      <c r="K5" s="484">
        <v>0</v>
      </c>
      <c r="L5" s="484">
        <v>1</v>
      </c>
      <c r="M5" s="484">
        <v>1</v>
      </c>
      <c r="N5" s="587">
        <v>29</v>
      </c>
      <c r="O5" s="587">
        <v>29</v>
      </c>
      <c r="P5" s="484">
        <v>1</v>
      </c>
      <c r="Q5" s="484"/>
      <c r="R5" s="484"/>
      <c r="S5" s="484"/>
      <c r="T5" s="587">
        <v>509</v>
      </c>
      <c r="U5" s="587">
        <v>509</v>
      </c>
      <c r="V5" s="484">
        <v>1</v>
      </c>
      <c r="W5" s="484">
        <v>0</v>
      </c>
      <c r="X5" s="484">
        <v>1</v>
      </c>
      <c r="Y5" s="484">
        <v>1</v>
      </c>
    </row>
    <row r="6" spans="1:25" x14ac:dyDescent="0.25">
      <c r="A6" s="67" t="s">
        <v>522</v>
      </c>
      <c r="B6" s="67" t="s">
        <v>26</v>
      </c>
      <c r="C6" s="67" t="s">
        <v>87</v>
      </c>
      <c r="D6" s="67" t="s">
        <v>119</v>
      </c>
      <c r="E6" s="578">
        <v>7</v>
      </c>
      <c r="F6" s="587">
        <v>37</v>
      </c>
      <c r="G6" s="595">
        <v>3.9600000000000003E-2</v>
      </c>
      <c r="H6" s="587">
        <v>28</v>
      </c>
      <c r="I6" s="587">
        <v>28</v>
      </c>
      <c r="J6" s="484">
        <v>1</v>
      </c>
      <c r="K6" s="484"/>
      <c r="L6" s="484"/>
      <c r="M6" s="484"/>
      <c r="N6" s="587">
        <v>6</v>
      </c>
      <c r="O6" s="587">
        <v>6</v>
      </c>
      <c r="P6" s="484"/>
      <c r="Q6" s="484"/>
      <c r="R6" s="484"/>
      <c r="S6" s="484"/>
      <c r="T6" s="587">
        <v>34</v>
      </c>
      <c r="U6" s="587">
        <v>34</v>
      </c>
      <c r="V6" s="484">
        <v>1</v>
      </c>
      <c r="W6" s="484">
        <v>0</v>
      </c>
      <c r="X6" s="484">
        <v>1</v>
      </c>
      <c r="Y6" s="484">
        <v>1</v>
      </c>
    </row>
    <row r="7" spans="1:25" x14ac:dyDescent="0.25">
      <c r="A7" s="15" t="s">
        <v>522</v>
      </c>
      <c r="B7" s="15" t="s">
        <v>26</v>
      </c>
      <c r="C7" s="15" t="s">
        <v>84</v>
      </c>
      <c r="D7" s="16" t="s">
        <v>121</v>
      </c>
      <c r="E7" s="509">
        <v>24</v>
      </c>
      <c r="F7" s="561">
        <v>597</v>
      </c>
      <c r="G7" s="503">
        <v>0.18</v>
      </c>
      <c r="H7" s="561">
        <v>508</v>
      </c>
      <c r="I7" s="561">
        <v>508</v>
      </c>
      <c r="J7" s="487">
        <v>1</v>
      </c>
      <c r="K7" s="487">
        <v>0</v>
      </c>
      <c r="L7" s="487">
        <v>1</v>
      </c>
      <c r="M7" s="487">
        <v>1</v>
      </c>
      <c r="N7" s="561">
        <v>35</v>
      </c>
      <c r="O7" s="561">
        <v>35</v>
      </c>
      <c r="P7" s="487">
        <v>1</v>
      </c>
      <c r="Q7" s="487">
        <v>0</v>
      </c>
      <c r="R7" s="487">
        <v>1</v>
      </c>
      <c r="S7" s="487">
        <v>1</v>
      </c>
      <c r="T7" s="561">
        <v>543</v>
      </c>
      <c r="U7" s="561">
        <v>543</v>
      </c>
      <c r="V7" s="487">
        <v>1</v>
      </c>
      <c r="W7" s="487">
        <v>0</v>
      </c>
      <c r="X7" s="487">
        <v>1</v>
      </c>
      <c r="Y7" s="487">
        <v>1</v>
      </c>
    </row>
    <row r="8" spans="1:25" x14ac:dyDescent="0.25">
      <c r="A8" s="67" t="s">
        <v>522</v>
      </c>
      <c r="B8" s="67" t="s">
        <v>28</v>
      </c>
      <c r="C8" s="67" t="s">
        <v>25</v>
      </c>
      <c r="D8" s="67" t="s">
        <v>119</v>
      </c>
      <c r="E8" s="578">
        <v>36</v>
      </c>
      <c r="F8" s="587">
        <v>1765</v>
      </c>
      <c r="G8" s="595">
        <v>0.43680000000000002</v>
      </c>
      <c r="H8" s="587">
        <v>1300</v>
      </c>
      <c r="I8" s="587">
        <v>1300</v>
      </c>
      <c r="J8" s="484">
        <v>1</v>
      </c>
      <c r="K8" s="484">
        <v>0</v>
      </c>
      <c r="L8" s="484">
        <v>1</v>
      </c>
      <c r="M8" s="484">
        <v>1</v>
      </c>
      <c r="N8" s="587">
        <v>102</v>
      </c>
      <c r="O8" s="587">
        <v>102</v>
      </c>
      <c r="P8" s="484">
        <v>1</v>
      </c>
      <c r="Q8" s="484">
        <v>0</v>
      </c>
      <c r="R8" s="484">
        <v>1</v>
      </c>
      <c r="S8" s="484">
        <v>1</v>
      </c>
      <c r="T8" s="587">
        <v>1402</v>
      </c>
      <c r="U8" s="587">
        <v>1402</v>
      </c>
      <c r="V8" s="484">
        <v>1</v>
      </c>
      <c r="W8" s="484">
        <v>0</v>
      </c>
      <c r="X8" s="484">
        <v>1</v>
      </c>
      <c r="Y8" s="484">
        <v>1</v>
      </c>
    </row>
    <row r="9" spans="1:25" x14ac:dyDescent="0.25">
      <c r="A9" s="67" t="s">
        <v>522</v>
      </c>
      <c r="B9" s="67" t="s">
        <v>28</v>
      </c>
      <c r="C9" s="67" t="s">
        <v>25</v>
      </c>
      <c r="D9" s="67" t="s">
        <v>122</v>
      </c>
      <c r="E9" s="578">
        <v>36</v>
      </c>
      <c r="F9" s="587">
        <v>1765</v>
      </c>
      <c r="G9" s="595">
        <v>0.43680000000000002</v>
      </c>
      <c r="H9" s="587">
        <v>188</v>
      </c>
      <c r="I9" s="587">
        <v>186</v>
      </c>
      <c r="J9" s="484">
        <v>0.99199999999999999</v>
      </c>
      <c r="K9" s="484">
        <v>6.4999999999999997E-3</v>
      </c>
      <c r="L9" s="484">
        <v>0.97929999999999995</v>
      </c>
      <c r="M9" s="484">
        <v>1</v>
      </c>
      <c r="N9" s="587">
        <v>15</v>
      </c>
      <c r="O9" s="587">
        <v>15</v>
      </c>
      <c r="P9" s="484"/>
      <c r="Q9" s="484"/>
      <c r="R9" s="484"/>
      <c r="S9" s="484"/>
      <c r="T9" s="587">
        <v>203</v>
      </c>
      <c r="U9" s="587">
        <v>201</v>
      </c>
      <c r="V9" s="484">
        <v>0.99199999999999999</v>
      </c>
      <c r="W9" s="484">
        <v>6.3E-3</v>
      </c>
      <c r="X9" s="484">
        <v>0.97970000000000002</v>
      </c>
      <c r="Y9" s="484">
        <v>1</v>
      </c>
    </row>
    <row r="10" spans="1:25" x14ac:dyDescent="0.25">
      <c r="A10" s="15" t="s">
        <v>522</v>
      </c>
      <c r="B10" s="15" t="s">
        <v>28</v>
      </c>
      <c r="C10" s="16" t="s">
        <v>89</v>
      </c>
      <c r="D10" s="14" t="s">
        <v>120</v>
      </c>
      <c r="E10" s="509">
        <v>36</v>
      </c>
      <c r="F10" s="561">
        <v>1765</v>
      </c>
      <c r="G10" s="503">
        <v>0.43680000000000002</v>
      </c>
      <c r="H10" s="561">
        <v>1488</v>
      </c>
      <c r="I10" s="561">
        <v>1486</v>
      </c>
      <c r="J10" s="487">
        <v>1</v>
      </c>
      <c r="K10" s="487">
        <v>0</v>
      </c>
      <c r="L10" s="487">
        <v>1</v>
      </c>
      <c r="M10" s="487">
        <v>1</v>
      </c>
      <c r="N10" s="561">
        <v>117</v>
      </c>
      <c r="O10" s="561">
        <v>117</v>
      </c>
      <c r="P10" s="487">
        <v>1</v>
      </c>
      <c r="Q10" s="487">
        <v>0</v>
      </c>
      <c r="R10" s="487">
        <v>1</v>
      </c>
      <c r="S10" s="487">
        <v>1</v>
      </c>
      <c r="T10" s="561">
        <v>1605</v>
      </c>
      <c r="U10" s="561">
        <v>1603</v>
      </c>
      <c r="V10" s="487">
        <v>1</v>
      </c>
      <c r="W10" s="487">
        <v>0</v>
      </c>
      <c r="X10" s="487">
        <v>1</v>
      </c>
      <c r="Y10" s="487">
        <v>1</v>
      </c>
    </row>
    <row r="11" spans="1:25" x14ac:dyDescent="0.25">
      <c r="A11" s="67" t="s">
        <v>522</v>
      </c>
      <c r="B11" s="67" t="s">
        <v>28</v>
      </c>
      <c r="C11" s="67" t="s">
        <v>87</v>
      </c>
      <c r="D11" s="67" t="s">
        <v>119</v>
      </c>
      <c r="E11" s="578">
        <v>25</v>
      </c>
      <c r="F11" s="587">
        <v>6367</v>
      </c>
      <c r="G11" s="595">
        <v>0.1232</v>
      </c>
      <c r="H11" s="587">
        <v>5007</v>
      </c>
      <c r="I11" s="587">
        <v>5006</v>
      </c>
      <c r="J11" s="484">
        <v>1</v>
      </c>
      <c r="K11" s="484">
        <v>0</v>
      </c>
      <c r="L11" s="484">
        <v>1</v>
      </c>
      <c r="M11" s="484">
        <v>1</v>
      </c>
      <c r="N11" s="587">
        <v>616</v>
      </c>
      <c r="O11" s="587">
        <v>616</v>
      </c>
      <c r="P11" s="484">
        <v>1</v>
      </c>
      <c r="Q11" s="484">
        <v>0</v>
      </c>
      <c r="R11" s="484">
        <v>1</v>
      </c>
      <c r="S11" s="484">
        <v>1</v>
      </c>
      <c r="T11" s="587">
        <v>5623</v>
      </c>
      <c r="U11" s="587">
        <v>5622</v>
      </c>
      <c r="V11" s="484">
        <v>1</v>
      </c>
      <c r="W11" s="484">
        <v>0</v>
      </c>
      <c r="X11" s="484">
        <v>1</v>
      </c>
      <c r="Y11" s="484">
        <v>1</v>
      </c>
    </row>
    <row r="12" spans="1:25" x14ac:dyDescent="0.25">
      <c r="A12" s="67" t="s">
        <v>522</v>
      </c>
      <c r="B12" s="67" t="s">
        <v>28</v>
      </c>
      <c r="C12" s="67" t="s">
        <v>87</v>
      </c>
      <c r="D12" s="67" t="s">
        <v>122</v>
      </c>
      <c r="E12" s="578">
        <v>25</v>
      </c>
      <c r="F12" s="587">
        <v>6367</v>
      </c>
      <c r="G12" s="595">
        <v>0.1232</v>
      </c>
      <c r="H12" s="587">
        <v>145</v>
      </c>
      <c r="I12" s="587">
        <v>145</v>
      </c>
      <c r="J12" s="484">
        <v>1</v>
      </c>
      <c r="K12" s="484">
        <v>0</v>
      </c>
      <c r="L12" s="484">
        <v>1</v>
      </c>
      <c r="M12" s="484">
        <v>1</v>
      </c>
      <c r="N12" s="587">
        <v>21</v>
      </c>
      <c r="O12" s="587">
        <v>21</v>
      </c>
      <c r="P12" s="484">
        <v>1</v>
      </c>
      <c r="Q12" s="484"/>
      <c r="R12" s="484"/>
      <c r="S12" s="484"/>
      <c r="T12" s="587">
        <v>166</v>
      </c>
      <c r="U12" s="587">
        <v>166</v>
      </c>
      <c r="V12" s="484">
        <v>1</v>
      </c>
      <c r="W12" s="484">
        <v>0</v>
      </c>
      <c r="X12" s="484">
        <v>1</v>
      </c>
      <c r="Y12" s="484">
        <v>1</v>
      </c>
    </row>
    <row r="13" spans="1:25" x14ac:dyDescent="0.25">
      <c r="A13" s="15" t="s">
        <v>522</v>
      </c>
      <c r="B13" s="15" t="s">
        <v>28</v>
      </c>
      <c r="C13" s="16" t="s">
        <v>91</v>
      </c>
      <c r="D13" s="14" t="s">
        <v>120</v>
      </c>
      <c r="E13" s="509">
        <v>25</v>
      </c>
      <c r="F13" s="561">
        <v>6367</v>
      </c>
      <c r="G13" s="503">
        <v>0.1232</v>
      </c>
      <c r="H13" s="561">
        <v>5152</v>
      </c>
      <c r="I13" s="561">
        <v>5151</v>
      </c>
      <c r="J13" s="487">
        <v>1</v>
      </c>
      <c r="K13" s="487">
        <v>0</v>
      </c>
      <c r="L13" s="487">
        <v>1</v>
      </c>
      <c r="M13" s="487">
        <v>1</v>
      </c>
      <c r="N13" s="561">
        <v>637</v>
      </c>
      <c r="O13" s="561">
        <v>637</v>
      </c>
      <c r="P13" s="487">
        <v>1</v>
      </c>
      <c r="Q13" s="487">
        <v>0</v>
      </c>
      <c r="R13" s="487">
        <v>1</v>
      </c>
      <c r="S13" s="487">
        <v>1</v>
      </c>
      <c r="T13" s="561">
        <v>5789</v>
      </c>
      <c r="U13" s="561">
        <v>5788</v>
      </c>
      <c r="V13" s="487">
        <v>1</v>
      </c>
      <c r="W13" s="487">
        <v>0</v>
      </c>
      <c r="X13" s="487">
        <v>1</v>
      </c>
      <c r="Y13" s="487">
        <v>1</v>
      </c>
    </row>
    <row r="14" spans="1:25" x14ac:dyDescent="0.25">
      <c r="A14" s="15" t="s">
        <v>522</v>
      </c>
      <c r="B14" s="15" t="s">
        <v>28</v>
      </c>
      <c r="C14" s="14" t="s">
        <v>84</v>
      </c>
      <c r="D14" s="16" t="s">
        <v>121</v>
      </c>
      <c r="E14" s="509">
        <v>48</v>
      </c>
      <c r="F14" s="561">
        <v>8133</v>
      </c>
      <c r="G14" s="503">
        <v>0.56000000000000005</v>
      </c>
      <c r="H14" s="561">
        <v>6307</v>
      </c>
      <c r="I14" s="561">
        <v>6306</v>
      </c>
      <c r="J14" s="487">
        <v>1</v>
      </c>
      <c r="K14" s="487">
        <v>0</v>
      </c>
      <c r="L14" s="487">
        <v>1</v>
      </c>
      <c r="M14" s="487">
        <v>1</v>
      </c>
      <c r="N14" s="561">
        <v>718</v>
      </c>
      <c r="O14" s="561">
        <v>718</v>
      </c>
      <c r="P14" s="487">
        <v>1</v>
      </c>
      <c r="Q14" s="487">
        <v>0</v>
      </c>
      <c r="R14" s="487">
        <v>1</v>
      </c>
      <c r="S14" s="487">
        <v>1</v>
      </c>
      <c r="T14" s="561">
        <v>7025</v>
      </c>
      <c r="U14" s="561">
        <v>7024</v>
      </c>
      <c r="V14" s="487">
        <v>1</v>
      </c>
      <c r="W14" s="487">
        <v>0</v>
      </c>
      <c r="X14" s="487">
        <v>1</v>
      </c>
      <c r="Y14" s="487">
        <v>1</v>
      </c>
    </row>
    <row r="15" spans="1:25" x14ac:dyDescent="0.25">
      <c r="A15" s="15" t="s">
        <v>522</v>
      </c>
      <c r="B15" s="15" t="s">
        <v>28</v>
      </c>
      <c r="C15" s="14" t="s">
        <v>84</v>
      </c>
      <c r="D15" s="16" t="s">
        <v>123</v>
      </c>
      <c r="E15" s="509">
        <v>48</v>
      </c>
      <c r="F15" s="561">
        <v>8133</v>
      </c>
      <c r="G15" s="503">
        <v>0.56000000000000005</v>
      </c>
      <c r="H15" s="561">
        <v>333</v>
      </c>
      <c r="I15" s="561">
        <v>331</v>
      </c>
      <c r="J15" s="487">
        <v>0.99299999999999999</v>
      </c>
      <c r="K15" s="487">
        <v>4.5999999999999999E-3</v>
      </c>
      <c r="L15" s="487">
        <v>0.98399999999999999</v>
      </c>
      <c r="M15" s="487">
        <v>1</v>
      </c>
      <c r="N15" s="561">
        <v>36</v>
      </c>
      <c r="O15" s="561">
        <v>36</v>
      </c>
      <c r="P15" s="487">
        <v>1</v>
      </c>
      <c r="Q15" s="487">
        <v>0</v>
      </c>
      <c r="R15" s="487">
        <v>1</v>
      </c>
      <c r="S15" s="487">
        <v>1</v>
      </c>
      <c r="T15" s="561">
        <v>369</v>
      </c>
      <c r="U15" s="561">
        <v>367</v>
      </c>
      <c r="V15" s="487">
        <v>0.99299999999999999</v>
      </c>
      <c r="W15" s="487">
        <v>4.3E-3</v>
      </c>
      <c r="X15" s="487">
        <v>0.98460000000000003</v>
      </c>
      <c r="Y15" s="487">
        <v>1</v>
      </c>
    </row>
    <row r="16" spans="1:25" x14ac:dyDescent="0.25">
      <c r="A16" s="389" t="s">
        <v>522</v>
      </c>
      <c r="B16" s="17" t="s">
        <v>38</v>
      </c>
      <c r="C16" s="20" t="s">
        <v>84</v>
      </c>
      <c r="D16" s="20" t="s">
        <v>120</v>
      </c>
      <c r="E16" s="510">
        <v>48</v>
      </c>
      <c r="F16" s="562">
        <v>8133</v>
      </c>
      <c r="G16" s="504">
        <v>0.56000000000000005</v>
      </c>
      <c r="H16" s="562">
        <v>6640</v>
      </c>
      <c r="I16" s="562">
        <v>6637</v>
      </c>
      <c r="J16" s="494">
        <v>1</v>
      </c>
      <c r="K16" s="494">
        <v>0</v>
      </c>
      <c r="L16" s="494">
        <v>1</v>
      </c>
      <c r="M16" s="494">
        <v>1</v>
      </c>
      <c r="N16" s="562">
        <v>754</v>
      </c>
      <c r="O16" s="562">
        <v>754</v>
      </c>
      <c r="P16" s="494">
        <v>1</v>
      </c>
      <c r="Q16" s="494">
        <v>0</v>
      </c>
      <c r="R16" s="494">
        <v>1</v>
      </c>
      <c r="S16" s="494">
        <v>1</v>
      </c>
      <c r="T16" s="562">
        <v>7394</v>
      </c>
      <c r="U16" s="562">
        <v>7391</v>
      </c>
      <c r="V16" s="494">
        <v>1</v>
      </c>
      <c r="W16" s="494">
        <v>0</v>
      </c>
      <c r="X16" s="494">
        <v>1</v>
      </c>
      <c r="Y16" s="494">
        <v>1</v>
      </c>
    </row>
    <row r="17" spans="1:25" x14ac:dyDescent="0.25">
      <c r="A17" s="67" t="s">
        <v>522</v>
      </c>
      <c r="B17" s="67" t="s">
        <v>29</v>
      </c>
      <c r="C17" s="67" t="s">
        <v>25</v>
      </c>
      <c r="D17" s="67" t="s">
        <v>119</v>
      </c>
      <c r="E17" s="578">
        <v>69</v>
      </c>
      <c r="F17" s="587">
        <v>9280</v>
      </c>
      <c r="G17" s="595">
        <v>0.20280000000000001</v>
      </c>
      <c r="H17" s="587">
        <v>6118</v>
      </c>
      <c r="I17" s="587">
        <v>6107</v>
      </c>
      <c r="J17" s="484">
        <v>0.998</v>
      </c>
      <c r="K17" s="484">
        <v>5.9999999999999995E-4</v>
      </c>
      <c r="L17" s="484">
        <v>0.99680000000000002</v>
      </c>
      <c r="M17" s="484">
        <v>0.99919999999999998</v>
      </c>
      <c r="N17" s="587">
        <v>306</v>
      </c>
      <c r="O17" s="587">
        <v>305</v>
      </c>
      <c r="P17" s="484">
        <v>0.998</v>
      </c>
      <c r="Q17" s="484">
        <v>2.5999999999999999E-3</v>
      </c>
      <c r="R17" s="484">
        <v>0.9929</v>
      </c>
      <c r="S17" s="484">
        <v>1</v>
      </c>
      <c r="T17" s="587">
        <v>6424</v>
      </c>
      <c r="U17" s="587">
        <v>6412</v>
      </c>
      <c r="V17" s="484">
        <v>0.998</v>
      </c>
      <c r="W17" s="484">
        <v>5.9999999999999995E-4</v>
      </c>
      <c r="X17" s="484">
        <v>0.99680000000000002</v>
      </c>
      <c r="Y17" s="484">
        <v>0.99919999999999998</v>
      </c>
    </row>
    <row r="18" spans="1:25" x14ac:dyDescent="0.25">
      <c r="A18" s="67" t="s">
        <v>522</v>
      </c>
      <c r="B18" s="67" t="s">
        <v>29</v>
      </c>
      <c r="C18" s="67" t="s">
        <v>25</v>
      </c>
      <c r="D18" s="67" t="s">
        <v>122</v>
      </c>
      <c r="E18" s="578">
        <v>69</v>
      </c>
      <c r="F18" s="587">
        <v>9280</v>
      </c>
      <c r="G18" s="595">
        <v>0.20280000000000001</v>
      </c>
      <c r="H18" s="587">
        <v>1869</v>
      </c>
      <c r="I18" s="587">
        <v>1857</v>
      </c>
      <c r="J18" s="484">
        <v>0.99099999999999999</v>
      </c>
      <c r="K18" s="484">
        <v>2.2000000000000001E-3</v>
      </c>
      <c r="L18" s="484">
        <v>0.98670000000000002</v>
      </c>
      <c r="M18" s="484">
        <v>0.99529999999999996</v>
      </c>
      <c r="N18" s="587">
        <v>144</v>
      </c>
      <c r="O18" s="587">
        <v>144</v>
      </c>
      <c r="P18" s="484">
        <v>1</v>
      </c>
      <c r="Q18" s="484">
        <v>0</v>
      </c>
      <c r="R18" s="484">
        <v>1</v>
      </c>
      <c r="S18" s="484">
        <v>1</v>
      </c>
      <c r="T18" s="587">
        <v>2013</v>
      </c>
      <c r="U18" s="587">
        <v>2001</v>
      </c>
      <c r="V18" s="484">
        <v>0.99099999999999999</v>
      </c>
      <c r="W18" s="484">
        <v>2.0999999999999999E-3</v>
      </c>
      <c r="X18" s="484">
        <v>0.9869</v>
      </c>
      <c r="Y18" s="484">
        <v>0.99509999999999998</v>
      </c>
    </row>
    <row r="19" spans="1:25" x14ac:dyDescent="0.25">
      <c r="A19" s="15" t="s">
        <v>522</v>
      </c>
      <c r="B19" s="15" t="s">
        <v>29</v>
      </c>
      <c r="C19" s="16" t="s">
        <v>89</v>
      </c>
      <c r="D19" s="14" t="s">
        <v>120</v>
      </c>
      <c r="E19" s="509">
        <v>69</v>
      </c>
      <c r="F19" s="561">
        <v>9280</v>
      </c>
      <c r="G19" s="503">
        <v>0.20280000000000001</v>
      </c>
      <c r="H19" s="561">
        <v>7987</v>
      </c>
      <c r="I19" s="561">
        <v>7964</v>
      </c>
      <c r="J19" s="487">
        <v>0.997</v>
      </c>
      <c r="K19" s="487">
        <v>5.9999999999999995E-4</v>
      </c>
      <c r="L19" s="487">
        <v>0.99580000000000002</v>
      </c>
      <c r="M19" s="487">
        <v>0.99819999999999998</v>
      </c>
      <c r="N19" s="561">
        <v>450</v>
      </c>
      <c r="O19" s="561">
        <v>449</v>
      </c>
      <c r="P19" s="487">
        <v>0.998</v>
      </c>
      <c r="Q19" s="487">
        <v>2.0999999999999999E-3</v>
      </c>
      <c r="R19" s="487">
        <v>0.99390000000000001</v>
      </c>
      <c r="S19" s="487">
        <v>1</v>
      </c>
      <c r="T19" s="561">
        <v>8437</v>
      </c>
      <c r="U19" s="561">
        <v>8413</v>
      </c>
      <c r="V19" s="487">
        <v>0.997</v>
      </c>
      <c r="W19" s="487">
        <v>5.9999999999999995E-4</v>
      </c>
      <c r="X19" s="487">
        <v>0.99580000000000002</v>
      </c>
      <c r="Y19" s="487">
        <v>0.99819999999999998</v>
      </c>
    </row>
    <row r="20" spans="1:25" x14ac:dyDescent="0.25">
      <c r="A20" s="67" t="s">
        <v>522</v>
      </c>
      <c r="B20" s="67" t="s">
        <v>29</v>
      </c>
      <c r="C20" s="67" t="s">
        <v>87</v>
      </c>
      <c r="D20" s="67" t="s">
        <v>119</v>
      </c>
      <c r="E20" s="578">
        <v>22</v>
      </c>
      <c r="F20" s="587">
        <v>540</v>
      </c>
      <c r="G20" s="595">
        <v>5.7200000000000001E-2</v>
      </c>
      <c r="H20" s="587">
        <v>265</v>
      </c>
      <c r="I20" s="587">
        <v>263</v>
      </c>
      <c r="J20" s="484">
        <v>0.98899999999999999</v>
      </c>
      <c r="K20" s="484">
        <v>6.4000000000000003E-3</v>
      </c>
      <c r="L20" s="484">
        <v>0.97650000000000003</v>
      </c>
      <c r="M20" s="484">
        <v>1</v>
      </c>
      <c r="N20" s="587">
        <v>21</v>
      </c>
      <c r="O20" s="587">
        <v>20</v>
      </c>
      <c r="P20" s="484">
        <v>0.96399999999999997</v>
      </c>
      <c r="Q20" s="484"/>
      <c r="R20" s="484"/>
      <c r="S20" s="484"/>
      <c r="T20" s="587">
        <v>286</v>
      </c>
      <c r="U20" s="587">
        <v>283</v>
      </c>
      <c r="V20" s="484">
        <v>0.98899999999999999</v>
      </c>
      <c r="W20" s="484">
        <v>6.1999999999999998E-3</v>
      </c>
      <c r="X20" s="484">
        <v>0.9768</v>
      </c>
      <c r="Y20" s="484">
        <v>1</v>
      </c>
    </row>
    <row r="21" spans="1:25" x14ac:dyDescent="0.25">
      <c r="A21" s="67" t="s">
        <v>522</v>
      </c>
      <c r="B21" s="67" t="s">
        <v>29</v>
      </c>
      <c r="C21" s="67" t="s">
        <v>87</v>
      </c>
      <c r="D21" s="67" t="s">
        <v>122</v>
      </c>
      <c r="E21" s="578">
        <v>22</v>
      </c>
      <c r="F21" s="587">
        <v>540</v>
      </c>
      <c r="G21" s="595">
        <v>5.7200000000000001E-2</v>
      </c>
      <c r="H21" s="587">
        <v>170</v>
      </c>
      <c r="I21" s="587">
        <v>167</v>
      </c>
      <c r="J21" s="484">
        <v>0.97399999999999998</v>
      </c>
      <c r="K21" s="484">
        <v>1.2200000000000001E-2</v>
      </c>
      <c r="L21" s="484">
        <v>0.95009999999999994</v>
      </c>
      <c r="M21" s="484">
        <v>0.99790000000000001</v>
      </c>
      <c r="N21" s="587">
        <v>35</v>
      </c>
      <c r="O21" s="587">
        <v>35</v>
      </c>
      <c r="P21" s="484">
        <v>1</v>
      </c>
      <c r="Q21" s="484">
        <v>0</v>
      </c>
      <c r="R21" s="484">
        <v>1</v>
      </c>
      <c r="S21" s="484">
        <v>1</v>
      </c>
      <c r="T21" s="587">
        <v>205</v>
      </c>
      <c r="U21" s="587">
        <v>202</v>
      </c>
      <c r="V21" s="484">
        <v>0.97599999999999998</v>
      </c>
      <c r="W21" s="484">
        <v>1.0699999999999999E-2</v>
      </c>
      <c r="X21" s="484">
        <v>0.95499999999999996</v>
      </c>
      <c r="Y21" s="484">
        <v>0.997</v>
      </c>
    </row>
    <row r="22" spans="1:25" x14ac:dyDescent="0.25">
      <c r="A22" s="15" t="s">
        <v>522</v>
      </c>
      <c r="B22" s="15" t="s">
        <v>29</v>
      </c>
      <c r="C22" s="16" t="s">
        <v>91</v>
      </c>
      <c r="D22" s="14" t="s">
        <v>120</v>
      </c>
      <c r="E22" s="509">
        <v>22</v>
      </c>
      <c r="F22" s="561">
        <v>540</v>
      </c>
      <c r="G22" s="503">
        <v>5.7200000000000001E-2</v>
      </c>
      <c r="H22" s="561">
        <v>435</v>
      </c>
      <c r="I22" s="561">
        <v>430</v>
      </c>
      <c r="J22" s="487">
        <v>0.98499999999999999</v>
      </c>
      <c r="K22" s="487">
        <v>5.7999999999999996E-3</v>
      </c>
      <c r="L22" s="487">
        <v>0.97360000000000002</v>
      </c>
      <c r="M22" s="487">
        <v>0.99639999999999995</v>
      </c>
      <c r="N22" s="561">
        <v>56</v>
      </c>
      <c r="O22" s="561">
        <v>55</v>
      </c>
      <c r="P22" s="487">
        <v>0.99199999999999999</v>
      </c>
      <c r="Q22" s="487">
        <v>1.1900000000000001E-2</v>
      </c>
      <c r="R22" s="487">
        <v>0.96870000000000001</v>
      </c>
      <c r="S22" s="487">
        <v>1</v>
      </c>
      <c r="T22" s="561">
        <v>491</v>
      </c>
      <c r="U22" s="561">
        <v>485</v>
      </c>
      <c r="V22" s="487">
        <v>0.98499999999999999</v>
      </c>
      <c r="W22" s="487">
        <v>5.4999999999999997E-3</v>
      </c>
      <c r="X22" s="487">
        <v>0.97419999999999995</v>
      </c>
      <c r="Y22" s="487">
        <v>0.99580000000000002</v>
      </c>
    </row>
    <row r="23" spans="1:25" x14ac:dyDescent="0.25">
      <c r="A23" s="15" t="s">
        <v>522</v>
      </c>
      <c r="B23" s="15" t="s">
        <v>29</v>
      </c>
      <c r="C23" s="14" t="s">
        <v>84</v>
      </c>
      <c r="D23" s="16" t="s">
        <v>121</v>
      </c>
      <c r="E23" s="509">
        <v>74</v>
      </c>
      <c r="F23" s="561">
        <v>9820</v>
      </c>
      <c r="G23" s="503">
        <v>0.26</v>
      </c>
      <c r="H23" s="561">
        <v>6383</v>
      </c>
      <c r="I23" s="561">
        <v>6370</v>
      </c>
      <c r="J23" s="487">
        <v>0.998</v>
      </c>
      <c r="K23" s="487">
        <v>5.9999999999999995E-4</v>
      </c>
      <c r="L23" s="487">
        <v>0.99680000000000002</v>
      </c>
      <c r="M23" s="487">
        <v>0.99919999999999998</v>
      </c>
      <c r="N23" s="561">
        <v>327</v>
      </c>
      <c r="O23" s="561">
        <v>325</v>
      </c>
      <c r="P23" s="487">
        <v>0.997</v>
      </c>
      <c r="Q23" s="487">
        <v>3.0000000000000001E-3</v>
      </c>
      <c r="R23" s="487">
        <v>0.99109999999999998</v>
      </c>
      <c r="S23" s="487">
        <v>1</v>
      </c>
      <c r="T23" s="561">
        <v>6710</v>
      </c>
      <c r="U23" s="561">
        <v>6695</v>
      </c>
      <c r="V23" s="487">
        <v>0.998</v>
      </c>
      <c r="W23" s="487">
        <v>5.0000000000000001E-4</v>
      </c>
      <c r="X23" s="487">
        <v>0.997</v>
      </c>
      <c r="Y23" s="487">
        <v>0.999</v>
      </c>
    </row>
    <row r="24" spans="1:25" x14ac:dyDescent="0.25">
      <c r="A24" s="15" t="s">
        <v>522</v>
      </c>
      <c r="B24" s="15" t="s">
        <v>29</v>
      </c>
      <c r="C24" s="14" t="s">
        <v>84</v>
      </c>
      <c r="D24" s="16" t="s">
        <v>123</v>
      </c>
      <c r="E24" s="509">
        <v>74</v>
      </c>
      <c r="F24" s="561">
        <v>9820</v>
      </c>
      <c r="G24" s="503">
        <v>0.26</v>
      </c>
      <c r="H24" s="561">
        <v>2039</v>
      </c>
      <c r="I24" s="561">
        <v>2024</v>
      </c>
      <c r="J24" s="487">
        <v>0.99</v>
      </c>
      <c r="K24" s="487">
        <v>2.2000000000000001E-3</v>
      </c>
      <c r="L24" s="487">
        <v>0.98570000000000002</v>
      </c>
      <c r="M24" s="487">
        <v>0.99429999999999996</v>
      </c>
      <c r="N24" s="561">
        <v>179</v>
      </c>
      <c r="O24" s="561">
        <v>179</v>
      </c>
      <c r="P24" s="487">
        <v>1</v>
      </c>
      <c r="Q24" s="487">
        <v>0</v>
      </c>
      <c r="R24" s="487">
        <v>1</v>
      </c>
      <c r="S24" s="487">
        <v>1</v>
      </c>
      <c r="T24" s="561">
        <v>2218</v>
      </c>
      <c r="U24" s="561">
        <v>2203</v>
      </c>
      <c r="V24" s="487">
        <v>0.99</v>
      </c>
      <c r="W24" s="487">
        <v>2.0999999999999999E-3</v>
      </c>
      <c r="X24" s="487">
        <v>0.9859</v>
      </c>
      <c r="Y24" s="487">
        <v>0.99409999999999998</v>
      </c>
    </row>
    <row r="25" spans="1:25" x14ac:dyDescent="0.25">
      <c r="A25" s="389" t="s">
        <v>522</v>
      </c>
      <c r="B25" s="17" t="s">
        <v>92</v>
      </c>
      <c r="C25" s="20" t="s">
        <v>84</v>
      </c>
      <c r="D25" s="20" t="s">
        <v>120</v>
      </c>
      <c r="E25" s="510">
        <v>74</v>
      </c>
      <c r="F25" s="562">
        <v>9820</v>
      </c>
      <c r="G25" s="504">
        <v>0.26</v>
      </c>
      <c r="H25" s="562">
        <v>8422</v>
      </c>
      <c r="I25" s="562">
        <v>8394</v>
      </c>
      <c r="J25" s="494">
        <v>0.997</v>
      </c>
      <c r="K25" s="494">
        <v>5.9999999999999995E-4</v>
      </c>
      <c r="L25" s="494">
        <v>0.99580000000000002</v>
      </c>
      <c r="M25" s="494">
        <v>0.99819999999999998</v>
      </c>
      <c r="N25" s="562">
        <v>506</v>
      </c>
      <c r="O25" s="562">
        <v>504</v>
      </c>
      <c r="P25" s="494">
        <v>0.998</v>
      </c>
      <c r="Q25" s="494">
        <v>2E-3</v>
      </c>
      <c r="R25" s="494">
        <v>0.99409999999999998</v>
      </c>
      <c r="S25" s="494">
        <v>1</v>
      </c>
      <c r="T25" s="562">
        <v>8928</v>
      </c>
      <c r="U25" s="562">
        <v>8898</v>
      </c>
      <c r="V25" s="494">
        <v>0.997</v>
      </c>
      <c r="W25" s="494">
        <v>5.9999999999999995E-4</v>
      </c>
      <c r="X25" s="494">
        <v>0.99580000000000002</v>
      </c>
      <c r="Y25" s="494">
        <v>0.99819999999999998</v>
      </c>
    </row>
    <row r="26" spans="1:25" x14ac:dyDescent="0.25">
      <c r="A26" s="392" t="s">
        <v>522</v>
      </c>
      <c r="B26" s="14" t="s">
        <v>86</v>
      </c>
      <c r="C26" s="16" t="s">
        <v>89</v>
      </c>
      <c r="D26" s="15" t="s">
        <v>119</v>
      </c>
      <c r="E26" s="509">
        <v>129</v>
      </c>
      <c r="F26" s="561">
        <v>11606</v>
      </c>
      <c r="G26" s="503">
        <v>0.78</v>
      </c>
      <c r="H26" s="561">
        <v>7898</v>
      </c>
      <c r="I26" s="561">
        <v>7887</v>
      </c>
      <c r="J26" s="487">
        <v>0.999</v>
      </c>
      <c r="K26" s="487">
        <v>4.0000000000000002E-4</v>
      </c>
      <c r="L26" s="487">
        <v>0.99819999999999998</v>
      </c>
      <c r="M26" s="487">
        <v>0.99980000000000002</v>
      </c>
      <c r="N26" s="561">
        <v>437</v>
      </c>
      <c r="O26" s="561">
        <v>436</v>
      </c>
      <c r="P26" s="487">
        <v>1</v>
      </c>
      <c r="Q26" s="487">
        <v>0</v>
      </c>
      <c r="R26" s="487">
        <v>1</v>
      </c>
      <c r="S26" s="487">
        <v>1</v>
      </c>
      <c r="T26" s="561">
        <v>8335</v>
      </c>
      <c r="U26" s="561">
        <v>8323</v>
      </c>
      <c r="V26" s="487">
        <v>0.999</v>
      </c>
      <c r="W26" s="487">
        <v>2.9999999999999997E-4</v>
      </c>
      <c r="X26" s="487">
        <v>0.99839999999999995</v>
      </c>
      <c r="Y26" s="487">
        <v>0.99960000000000004</v>
      </c>
    </row>
    <row r="27" spans="1:25" x14ac:dyDescent="0.25">
      <c r="A27" s="392" t="s">
        <v>522</v>
      </c>
      <c r="B27" s="14" t="s">
        <v>86</v>
      </c>
      <c r="C27" s="16" t="s">
        <v>89</v>
      </c>
      <c r="D27" s="15" t="s">
        <v>122</v>
      </c>
      <c r="E27" s="509">
        <v>129</v>
      </c>
      <c r="F27" s="561">
        <v>11606</v>
      </c>
      <c r="G27" s="503">
        <v>0.78</v>
      </c>
      <c r="H27" s="561">
        <v>2057</v>
      </c>
      <c r="I27" s="561">
        <v>2043</v>
      </c>
      <c r="J27" s="487">
        <v>0.99099999999999999</v>
      </c>
      <c r="K27" s="487">
        <v>2.0999999999999999E-3</v>
      </c>
      <c r="L27" s="487">
        <v>0.9869</v>
      </c>
      <c r="M27" s="487">
        <v>0.99509999999999998</v>
      </c>
      <c r="N27" s="561">
        <v>159</v>
      </c>
      <c r="O27" s="561">
        <v>159</v>
      </c>
      <c r="P27" s="487">
        <v>1</v>
      </c>
      <c r="Q27" s="487">
        <v>0</v>
      </c>
      <c r="R27" s="487">
        <v>1</v>
      </c>
      <c r="S27" s="487">
        <v>1</v>
      </c>
      <c r="T27" s="561">
        <v>2216</v>
      </c>
      <c r="U27" s="561">
        <v>2202</v>
      </c>
      <c r="V27" s="487">
        <v>0.99199999999999999</v>
      </c>
      <c r="W27" s="487">
        <v>1.9E-3</v>
      </c>
      <c r="X27" s="487">
        <v>0.98829999999999996</v>
      </c>
      <c r="Y27" s="487">
        <v>0.99570000000000003</v>
      </c>
    </row>
    <row r="28" spans="1:25" x14ac:dyDescent="0.25">
      <c r="A28" s="392" t="s">
        <v>522</v>
      </c>
      <c r="B28" s="14" t="s">
        <v>86</v>
      </c>
      <c r="C28" s="16" t="s">
        <v>91</v>
      </c>
      <c r="D28" s="15" t="s">
        <v>119</v>
      </c>
      <c r="E28" s="509">
        <v>54</v>
      </c>
      <c r="F28" s="561">
        <v>6945</v>
      </c>
      <c r="G28" s="503">
        <v>0.22</v>
      </c>
      <c r="H28" s="561">
        <v>5300</v>
      </c>
      <c r="I28" s="561">
        <v>5297</v>
      </c>
      <c r="J28" s="487">
        <v>1</v>
      </c>
      <c r="K28" s="487">
        <v>0</v>
      </c>
      <c r="L28" s="487">
        <v>1</v>
      </c>
      <c r="M28" s="487">
        <v>1</v>
      </c>
      <c r="N28" s="561">
        <v>643</v>
      </c>
      <c r="O28" s="561">
        <v>642</v>
      </c>
      <c r="P28" s="487">
        <v>1</v>
      </c>
      <c r="Q28" s="487">
        <v>0</v>
      </c>
      <c r="R28" s="487">
        <v>1</v>
      </c>
      <c r="S28" s="487">
        <v>1</v>
      </c>
      <c r="T28" s="561">
        <v>5943</v>
      </c>
      <c r="U28" s="561">
        <v>5939</v>
      </c>
      <c r="V28" s="487">
        <v>1</v>
      </c>
      <c r="W28" s="487">
        <v>0</v>
      </c>
      <c r="X28" s="487">
        <v>1</v>
      </c>
      <c r="Y28" s="487">
        <v>1</v>
      </c>
    </row>
    <row r="29" spans="1:25" x14ac:dyDescent="0.25">
      <c r="A29" s="392" t="s">
        <v>522</v>
      </c>
      <c r="B29" s="14" t="s">
        <v>86</v>
      </c>
      <c r="C29" s="16" t="s">
        <v>91</v>
      </c>
      <c r="D29" s="15" t="s">
        <v>122</v>
      </c>
      <c r="E29" s="509">
        <v>54</v>
      </c>
      <c r="F29" s="561">
        <v>6945</v>
      </c>
      <c r="G29" s="503">
        <v>0.22</v>
      </c>
      <c r="H29" s="561">
        <v>315</v>
      </c>
      <c r="I29" s="561">
        <v>312</v>
      </c>
      <c r="J29" s="487">
        <v>0.97699999999999998</v>
      </c>
      <c r="K29" s="487">
        <v>8.3999999999999995E-3</v>
      </c>
      <c r="L29" s="487">
        <v>0.96050000000000002</v>
      </c>
      <c r="M29" s="487">
        <v>0.99350000000000005</v>
      </c>
      <c r="N29" s="561">
        <v>56</v>
      </c>
      <c r="O29" s="561">
        <v>56</v>
      </c>
      <c r="P29" s="487">
        <v>1</v>
      </c>
      <c r="Q29" s="487">
        <v>0</v>
      </c>
      <c r="R29" s="487">
        <v>1</v>
      </c>
      <c r="S29" s="487">
        <v>1</v>
      </c>
      <c r="T29" s="561">
        <v>371</v>
      </c>
      <c r="U29" s="561">
        <v>368</v>
      </c>
      <c r="V29" s="487">
        <v>0.97899999999999998</v>
      </c>
      <c r="W29" s="487">
        <v>7.4000000000000003E-3</v>
      </c>
      <c r="X29" s="487">
        <v>0.96450000000000002</v>
      </c>
      <c r="Y29" s="487">
        <v>0.99350000000000005</v>
      </c>
    </row>
    <row r="30" spans="1:25" x14ac:dyDescent="0.25">
      <c r="A30" s="389" t="s">
        <v>522</v>
      </c>
      <c r="B30" s="20" t="s">
        <v>86</v>
      </c>
      <c r="C30" s="20" t="s">
        <v>84</v>
      </c>
      <c r="D30" s="17" t="s">
        <v>121</v>
      </c>
      <c r="E30" s="510">
        <v>146</v>
      </c>
      <c r="F30" s="562">
        <v>18551</v>
      </c>
      <c r="G30" s="504">
        <v>1</v>
      </c>
      <c r="H30" s="562">
        <v>13198</v>
      </c>
      <c r="I30" s="562">
        <v>13184</v>
      </c>
      <c r="J30" s="494">
        <v>0.999</v>
      </c>
      <c r="K30" s="494">
        <v>2.9999999999999997E-4</v>
      </c>
      <c r="L30" s="494">
        <v>0.99839999999999995</v>
      </c>
      <c r="M30" s="494">
        <v>0.99960000000000004</v>
      </c>
      <c r="N30" s="562">
        <v>1080</v>
      </c>
      <c r="O30" s="562">
        <v>1078</v>
      </c>
      <c r="P30" s="494">
        <v>1</v>
      </c>
      <c r="Q30" s="494">
        <v>0</v>
      </c>
      <c r="R30" s="494">
        <v>1</v>
      </c>
      <c r="S30" s="494">
        <v>1</v>
      </c>
      <c r="T30" s="562">
        <v>14278</v>
      </c>
      <c r="U30" s="562">
        <v>14262</v>
      </c>
      <c r="V30" s="494">
        <v>0.999</v>
      </c>
      <c r="W30" s="494">
        <v>2.9999999999999997E-4</v>
      </c>
      <c r="X30" s="494">
        <v>0.99839999999999995</v>
      </c>
      <c r="Y30" s="494">
        <v>0.99960000000000004</v>
      </c>
    </row>
    <row r="31" spans="1:25" x14ac:dyDescent="0.25">
      <c r="A31" s="389" t="s">
        <v>522</v>
      </c>
      <c r="B31" s="20" t="s">
        <v>86</v>
      </c>
      <c r="C31" s="20" t="s">
        <v>84</v>
      </c>
      <c r="D31" s="17" t="s">
        <v>123</v>
      </c>
      <c r="E31" s="510">
        <v>146</v>
      </c>
      <c r="F31" s="562">
        <v>18551</v>
      </c>
      <c r="G31" s="504">
        <v>1</v>
      </c>
      <c r="H31" s="562">
        <v>2372</v>
      </c>
      <c r="I31" s="562">
        <v>2355</v>
      </c>
      <c r="J31" s="494">
        <v>0.99</v>
      </c>
      <c r="K31" s="494">
        <v>2E-3</v>
      </c>
      <c r="L31" s="494">
        <v>0.98609999999999998</v>
      </c>
      <c r="M31" s="494">
        <v>0.99390000000000001</v>
      </c>
      <c r="N31" s="562">
        <v>215</v>
      </c>
      <c r="O31" s="562">
        <v>215</v>
      </c>
      <c r="P31" s="494">
        <v>1</v>
      </c>
      <c r="Q31" s="494">
        <v>0</v>
      </c>
      <c r="R31" s="494">
        <v>1</v>
      </c>
      <c r="S31" s="494">
        <v>1</v>
      </c>
      <c r="T31" s="562">
        <v>2587</v>
      </c>
      <c r="U31" s="562">
        <v>2570</v>
      </c>
      <c r="V31" s="494">
        <v>0.99</v>
      </c>
      <c r="W31" s="494">
        <v>2E-3</v>
      </c>
      <c r="X31" s="494">
        <v>0.98609999999999998</v>
      </c>
      <c r="Y31" s="494">
        <v>0.99390000000000001</v>
      </c>
    </row>
    <row r="32" spans="1:25" x14ac:dyDescent="0.25">
      <c r="A32" s="389" t="s">
        <v>522</v>
      </c>
      <c r="B32" s="20" t="s">
        <v>86</v>
      </c>
      <c r="C32" s="17" t="s">
        <v>89</v>
      </c>
      <c r="D32" s="20" t="s">
        <v>120</v>
      </c>
      <c r="E32" s="510">
        <v>129</v>
      </c>
      <c r="F32" s="562">
        <v>11606</v>
      </c>
      <c r="G32" s="504">
        <v>0.78</v>
      </c>
      <c r="H32" s="562">
        <v>9955</v>
      </c>
      <c r="I32" s="562">
        <v>9930</v>
      </c>
      <c r="J32" s="494">
        <v>0.999</v>
      </c>
      <c r="K32" s="494">
        <v>2.9999999999999997E-4</v>
      </c>
      <c r="L32" s="494">
        <v>0.99839999999999995</v>
      </c>
      <c r="M32" s="494">
        <v>0.99960000000000004</v>
      </c>
      <c r="N32" s="562">
        <v>596</v>
      </c>
      <c r="O32" s="562">
        <v>595</v>
      </c>
      <c r="P32" s="494">
        <v>1</v>
      </c>
      <c r="Q32" s="494">
        <v>0</v>
      </c>
      <c r="R32" s="494">
        <v>1</v>
      </c>
      <c r="S32" s="494">
        <v>1</v>
      </c>
      <c r="T32" s="562">
        <v>10551</v>
      </c>
      <c r="U32" s="562">
        <v>10525</v>
      </c>
      <c r="V32" s="494">
        <v>0.999</v>
      </c>
      <c r="W32" s="494">
        <v>2.9999999999999997E-4</v>
      </c>
      <c r="X32" s="494">
        <v>0.99839999999999995</v>
      </c>
      <c r="Y32" s="494">
        <v>0.99960000000000004</v>
      </c>
    </row>
    <row r="33" spans="1:25" x14ac:dyDescent="0.25">
      <c r="A33" s="389" t="s">
        <v>522</v>
      </c>
      <c r="B33" s="20" t="s">
        <v>86</v>
      </c>
      <c r="C33" s="17" t="s">
        <v>91</v>
      </c>
      <c r="D33" s="20" t="s">
        <v>120</v>
      </c>
      <c r="E33" s="510">
        <v>54</v>
      </c>
      <c r="F33" s="562">
        <v>6945</v>
      </c>
      <c r="G33" s="504">
        <v>0.22</v>
      </c>
      <c r="H33" s="562">
        <v>5615</v>
      </c>
      <c r="I33" s="562">
        <v>5609</v>
      </c>
      <c r="J33" s="494">
        <v>0.999</v>
      </c>
      <c r="K33" s="494">
        <v>4.0000000000000002E-4</v>
      </c>
      <c r="L33" s="494">
        <v>0.99819999999999998</v>
      </c>
      <c r="M33" s="494">
        <v>0.99980000000000002</v>
      </c>
      <c r="N33" s="562">
        <v>699</v>
      </c>
      <c r="O33" s="562">
        <v>698</v>
      </c>
      <c r="P33" s="494">
        <v>1</v>
      </c>
      <c r="Q33" s="494">
        <v>0</v>
      </c>
      <c r="R33" s="494">
        <v>1</v>
      </c>
      <c r="S33" s="494">
        <v>1</v>
      </c>
      <c r="T33" s="562">
        <v>6314</v>
      </c>
      <c r="U33" s="562">
        <v>6307</v>
      </c>
      <c r="V33" s="494">
        <v>0.999</v>
      </c>
      <c r="W33" s="494">
        <v>4.0000000000000002E-4</v>
      </c>
      <c r="X33" s="494">
        <v>0.99819999999999998</v>
      </c>
      <c r="Y33" s="494">
        <v>0.99980000000000002</v>
      </c>
    </row>
    <row r="34" spans="1:25" x14ac:dyDescent="0.25">
      <c r="A34" s="397" t="s">
        <v>522</v>
      </c>
      <c r="B34" s="32" t="s">
        <v>86</v>
      </c>
      <c r="C34" s="32" t="s">
        <v>84</v>
      </c>
      <c r="D34" s="32" t="s">
        <v>120</v>
      </c>
      <c r="E34" s="579">
        <v>146</v>
      </c>
      <c r="F34" s="588">
        <v>18551</v>
      </c>
      <c r="G34" s="596">
        <v>1</v>
      </c>
      <c r="H34" s="588">
        <v>15570</v>
      </c>
      <c r="I34" s="588">
        <v>15539</v>
      </c>
      <c r="J34" s="572">
        <v>0.999</v>
      </c>
      <c r="K34" s="572">
        <v>2.9999999999999997E-4</v>
      </c>
      <c r="L34" s="572">
        <v>0.99839999999999995</v>
      </c>
      <c r="M34" s="572">
        <v>0.99960000000000004</v>
      </c>
      <c r="N34" s="588">
        <v>1295</v>
      </c>
      <c r="O34" s="588">
        <v>1293</v>
      </c>
      <c r="P34" s="572">
        <v>1</v>
      </c>
      <c r="Q34" s="572">
        <v>0</v>
      </c>
      <c r="R34" s="572">
        <v>1</v>
      </c>
      <c r="S34" s="572">
        <v>1</v>
      </c>
      <c r="T34" s="588">
        <v>16865</v>
      </c>
      <c r="U34" s="588">
        <v>16832</v>
      </c>
      <c r="V34" s="572">
        <v>0.999</v>
      </c>
      <c r="W34" s="572">
        <v>2.0000000000000001E-4</v>
      </c>
      <c r="X34" s="572">
        <v>0.99860000000000004</v>
      </c>
      <c r="Y34" s="572">
        <v>0.99939999999999996</v>
      </c>
    </row>
    <row r="35" spans="1:25" x14ac:dyDescent="0.25">
      <c r="A35" s="67" t="s">
        <v>530</v>
      </c>
      <c r="B35" s="67" t="s">
        <v>26</v>
      </c>
      <c r="C35" s="67" t="s">
        <v>25</v>
      </c>
      <c r="D35" s="390" t="s">
        <v>119</v>
      </c>
      <c r="E35" s="483">
        <v>20</v>
      </c>
      <c r="F35" s="586">
        <v>390.3</v>
      </c>
      <c r="G35" s="595">
        <v>8.0861290000000002E-2</v>
      </c>
      <c r="H35" s="586">
        <v>195</v>
      </c>
      <c r="I35" s="586">
        <v>195</v>
      </c>
      <c r="J35" s="484">
        <v>1</v>
      </c>
      <c r="K35" s="485">
        <v>0</v>
      </c>
      <c r="L35" s="484">
        <v>1</v>
      </c>
      <c r="M35" s="484">
        <v>1</v>
      </c>
      <c r="N35" s="586">
        <v>13</v>
      </c>
      <c r="O35" s="586">
        <v>13</v>
      </c>
      <c r="P35" s="484"/>
      <c r="Q35" s="485"/>
      <c r="R35" s="484"/>
      <c r="S35" s="484"/>
      <c r="T35" s="586">
        <v>208</v>
      </c>
      <c r="U35" s="586">
        <v>208</v>
      </c>
      <c r="V35" s="484">
        <v>1</v>
      </c>
      <c r="W35" s="485">
        <v>0</v>
      </c>
      <c r="X35" s="484">
        <v>1</v>
      </c>
      <c r="Y35" s="484">
        <v>1</v>
      </c>
    </row>
    <row r="36" spans="1:25" x14ac:dyDescent="0.25">
      <c r="A36" s="67" t="s">
        <v>530</v>
      </c>
      <c r="B36" s="67" t="s">
        <v>26</v>
      </c>
      <c r="C36" s="67" t="s">
        <v>87</v>
      </c>
      <c r="D36" s="390" t="s">
        <v>119</v>
      </c>
      <c r="E36" s="483">
        <v>13</v>
      </c>
      <c r="F36" s="586">
        <v>498.5</v>
      </c>
      <c r="G36" s="595">
        <v>4.8532510000000001E-2</v>
      </c>
      <c r="H36" s="586">
        <v>117</v>
      </c>
      <c r="I36" s="586">
        <v>117</v>
      </c>
      <c r="J36" s="484">
        <v>1</v>
      </c>
      <c r="K36" s="485">
        <v>0</v>
      </c>
      <c r="L36" s="484">
        <v>1</v>
      </c>
      <c r="M36" s="484">
        <v>1</v>
      </c>
      <c r="N36" s="586">
        <v>14</v>
      </c>
      <c r="O36" s="586">
        <v>14</v>
      </c>
      <c r="P36" s="484"/>
      <c r="Q36" s="485"/>
      <c r="R36" s="484"/>
      <c r="S36" s="484"/>
      <c r="T36" s="586">
        <v>131</v>
      </c>
      <c r="U36" s="586">
        <v>131</v>
      </c>
      <c r="V36" s="484">
        <v>1</v>
      </c>
      <c r="W36" s="485">
        <v>0</v>
      </c>
      <c r="X36" s="484">
        <v>1</v>
      </c>
      <c r="Y36" s="484">
        <v>1</v>
      </c>
    </row>
    <row r="37" spans="1:25" x14ac:dyDescent="0.25">
      <c r="A37" s="15" t="s">
        <v>530</v>
      </c>
      <c r="B37" s="15" t="s">
        <v>26</v>
      </c>
      <c r="C37" s="15" t="s">
        <v>84</v>
      </c>
      <c r="D37" s="16" t="s">
        <v>121</v>
      </c>
      <c r="E37" s="486">
        <v>21</v>
      </c>
      <c r="F37" s="490">
        <v>888.8</v>
      </c>
      <c r="G37" s="503">
        <v>0.1293938</v>
      </c>
      <c r="H37" s="490">
        <v>312</v>
      </c>
      <c r="I37" s="490">
        <v>312</v>
      </c>
      <c r="J37" s="487">
        <v>1</v>
      </c>
      <c r="K37" s="488">
        <v>0</v>
      </c>
      <c r="L37" s="487">
        <v>1</v>
      </c>
      <c r="M37" s="487">
        <v>1</v>
      </c>
      <c r="N37" s="490">
        <v>27</v>
      </c>
      <c r="O37" s="490">
        <v>27</v>
      </c>
      <c r="P37" s="487">
        <v>1</v>
      </c>
      <c r="Q37" s="488">
        <v>0</v>
      </c>
      <c r="R37" s="487">
        <v>1</v>
      </c>
      <c r="S37" s="487">
        <v>1</v>
      </c>
      <c r="T37" s="490">
        <v>339</v>
      </c>
      <c r="U37" s="490">
        <v>339</v>
      </c>
      <c r="V37" s="487">
        <v>1</v>
      </c>
      <c r="W37" s="488">
        <v>0</v>
      </c>
      <c r="X37" s="487">
        <v>1</v>
      </c>
      <c r="Y37" s="487">
        <v>1</v>
      </c>
    </row>
    <row r="38" spans="1:25" x14ac:dyDescent="0.25">
      <c r="A38" s="67" t="s">
        <v>530</v>
      </c>
      <c r="B38" s="67" t="s">
        <v>28</v>
      </c>
      <c r="C38" s="67" t="s">
        <v>25</v>
      </c>
      <c r="D38" s="390" t="s">
        <v>119</v>
      </c>
      <c r="E38" s="483">
        <v>15</v>
      </c>
      <c r="F38" s="586"/>
      <c r="G38" s="595">
        <v>0.18339496999999999</v>
      </c>
      <c r="H38" s="586">
        <v>88</v>
      </c>
      <c r="I38" s="586">
        <v>88</v>
      </c>
      <c r="J38" s="484">
        <v>1</v>
      </c>
      <c r="K38" s="485">
        <v>0</v>
      </c>
      <c r="L38" s="484">
        <v>1</v>
      </c>
      <c r="M38" s="484">
        <v>1</v>
      </c>
      <c r="N38" s="586">
        <v>5</v>
      </c>
      <c r="O38" s="586">
        <v>5</v>
      </c>
      <c r="P38" s="484"/>
      <c r="Q38" s="485"/>
      <c r="R38" s="484"/>
      <c r="S38" s="484"/>
      <c r="T38" s="586">
        <v>93</v>
      </c>
      <c r="U38" s="586">
        <v>93</v>
      </c>
      <c r="V38" s="484">
        <v>1</v>
      </c>
      <c r="W38" s="485">
        <v>0</v>
      </c>
      <c r="X38" s="484">
        <v>1</v>
      </c>
      <c r="Y38" s="484">
        <v>1</v>
      </c>
    </row>
    <row r="39" spans="1:25" x14ac:dyDescent="0.25">
      <c r="A39" s="67" t="s">
        <v>530</v>
      </c>
      <c r="B39" s="67" t="s">
        <v>28</v>
      </c>
      <c r="C39" s="67" t="s">
        <v>25</v>
      </c>
      <c r="D39" s="390" t="s">
        <v>122</v>
      </c>
      <c r="E39" s="483">
        <v>15</v>
      </c>
      <c r="F39" s="586"/>
      <c r="G39" s="595">
        <v>6.3893450000000004E-2</v>
      </c>
      <c r="H39" s="586">
        <v>28</v>
      </c>
      <c r="I39" s="586">
        <v>27</v>
      </c>
      <c r="J39" s="484">
        <v>0.98583410000000005</v>
      </c>
      <c r="K39" s="485">
        <v>1.4104653656528699E-2</v>
      </c>
      <c r="L39" s="484">
        <v>0.90452069999999996</v>
      </c>
      <c r="M39" s="484">
        <v>0.99804769999999998</v>
      </c>
      <c r="N39" s="586">
        <v>0</v>
      </c>
      <c r="O39" s="586">
        <v>0</v>
      </c>
      <c r="P39" s="484"/>
      <c r="Q39" s="485"/>
      <c r="R39" s="484"/>
      <c r="S39" s="484"/>
      <c r="T39" s="586">
        <v>28</v>
      </c>
      <c r="U39" s="586">
        <v>27</v>
      </c>
      <c r="V39" s="484">
        <v>0.98583410000000005</v>
      </c>
      <c r="W39" s="485">
        <v>1.4104653656528699E-2</v>
      </c>
      <c r="X39" s="484">
        <v>0.90452069999999996</v>
      </c>
      <c r="Y39" s="484">
        <v>0.99804769999999998</v>
      </c>
    </row>
    <row r="40" spans="1:25" x14ac:dyDescent="0.25">
      <c r="A40" s="15" t="s">
        <v>530</v>
      </c>
      <c r="B40" s="15" t="s">
        <v>28</v>
      </c>
      <c r="C40" s="16" t="s">
        <v>89</v>
      </c>
      <c r="D40" s="14" t="s">
        <v>120</v>
      </c>
      <c r="E40" s="486">
        <v>15</v>
      </c>
      <c r="F40" s="490">
        <v>336.9</v>
      </c>
      <c r="G40" s="503">
        <v>0.24728842000000001</v>
      </c>
      <c r="H40" s="490">
        <v>116</v>
      </c>
      <c r="I40" s="490">
        <v>115</v>
      </c>
      <c r="J40" s="487">
        <v>0.99615690000000001</v>
      </c>
      <c r="K40" s="488">
        <v>3.9608682992126696E-3</v>
      </c>
      <c r="L40" s="487">
        <v>0.97110640000000004</v>
      </c>
      <c r="M40" s="487">
        <v>0.99950000000000006</v>
      </c>
      <c r="N40" s="490">
        <v>5</v>
      </c>
      <c r="O40" s="490">
        <v>5</v>
      </c>
      <c r="P40" s="487"/>
      <c r="Q40" s="488"/>
      <c r="R40" s="487"/>
      <c r="S40" s="487"/>
      <c r="T40" s="490">
        <v>121</v>
      </c>
      <c r="U40" s="490">
        <v>120</v>
      </c>
      <c r="V40" s="487">
        <v>0.99633989999999995</v>
      </c>
      <c r="W40" s="488">
        <v>3.7747029999999999E-3</v>
      </c>
      <c r="X40" s="487">
        <v>0.97242439999999997</v>
      </c>
      <c r="Y40" s="487">
        <v>0.99952430000000003</v>
      </c>
    </row>
    <row r="41" spans="1:25" x14ac:dyDescent="0.25">
      <c r="A41" s="67" t="s">
        <v>530</v>
      </c>
      <c r="B41" s="67" t="s">
        <v>28</v>
      </c>
      <c r="C41" s="67" t="s">
        <v>87</v>
      </c>
      <c r="D41" s="390" t="s">
        <v>119</v>
      </c>
      <c r="E41" s="483">
        <v>10</v>
      </c>
      <c r="F41" s="586"/>
      <c r="G41" s="595">
        <v>0.11007268000000001</v>
      </c>
      <c r="H41" s="586">
        <v>56</v>
      </c>
      <c r="I41" s="586">
        <v>56</v>
      </c>
      <c r="J41" s="484">
        <v>1</v>
      </c>
      <c r="K41" s="485">
        <v>0</v>
      </c>
      <c r="L41" s="484">
        <v>1</v>
      </c>
      <c r="M41" s="484">
        <v>1</v>
      </c>
      <c r="N41" s="586">
        <v>6</v>
      </c>
      <c r="O41" s="586">
        <v>6</v>
      </c>
      <c r="P41" s="484"/>
      <c r="Q41" s="485"/>
      <c r="R41" s="484"/>
      <c r="S41" s="484"/>
      <c r="T41" s="586">
        <v>93</v>
      </c>
      <c r="U41" s="586">
        <v>62</v>
      </c>
      <c r="V41" s="484">
        <v>1</v>
      </c>
      <c r="W41" s="485">
        <v>0</v>
      </c>
      <c r="X41" s="484">
        <v>1</v>
      </c>
      <c r="Y41" s="484">
        <v>1</v>
      </c>
    </row>
    <row r="42" spans="1:25" x14ac:dyDescent="0.25">
      <c r="A42" s="67" t="s">
        <v>530</v>
      </c>
      <c r="B42" s="67" t="s">
        <v>28</v>
      </c>
      <c r="C42" s="67" t="s">
        <v>87</v>
      </c>
      <c r="D42" s="390" t="s">
        <v>122</v>
      </c>
      <c r="E42" s="483">
        <v>10</v>
      </c>
      <c r="F42" s="586"/>
      <c r="G42" s="595">
        <v>1.6362160000000001E-2</v>
      </c>
      <c r="H42" s="586">
        <v>24</v>
      </c>
      <c r="I42" s="586">
        <v>23</v>
      </c>
      <c r="J42" s="484">
        <v>0.96005390000000002</v>
      </c>
      <c r="K42" s="485">
        <v>4.2633783927591901E-2</v>
      </c>
      <c r="L42" s="484">
        <v>0.72799720000000001</v>
      </c>
      <c r="M42" s="484">
        <v>0.99538780000000004</v>
      </c>
      <c r="N42" s="586">
        <v>3</v>
      </c>
      <c r="O42" s="586">
        <v>3</v>
      </c>
      <c r="P42" s="484"/>
      <c r="Q42" s="485"/>
      <c r="R42" s="484"/>
      <c r="S42" s="484"/>
      <c r="T42" s="586">
        <v>27</v>
      </c>
      <c r="U42" s="586">
        <v>26</v>
      </c>
      <c r="V42" s="484">
        <v>0.96432870000000004</v>
      </c>
      <c r="W42" s="485">
        <v>3.8827036513625499E-2</v>
      </c>
      <c r="X42" s="484">
        <v>0.74430549999999995</v>
      </c>
      <c r="Y42" s="484">
        <v>0.99603269999999999</v>
      </c>
    </row>
    <row r="43" spans="1:25" x14ac:dyDescent="0.25">
      <c r="A43" s="15" t="s">
        <v>530</v>
      </c>
      <c r="B43" s="15" t="s">
        <v>28</v>
      </c>
      <c r="C43" s="16" t="s">
        <v>91</v>
      </c>
      <c r="D43" s="14" t="s">
        <v>120</v>
      </c>
      <c r="E43" s="486">
        <v>10</v>
      </c>
      <c r="F43" s="490">
        <v>190.8</v>
      </c>
      <c r="G43" s="503">
        <v>0.12643483999999999</v>
      </c>
      <c r="H43" s="490">
        <v>80</v>
      </c>
      <c r="I43" s="490">
        <v>79</v>
      </c>
      <c r="J43" s="487">
        <v>0.99490429999999996</v>
      </c>
      <c r="K43" s="488">
        <v>5.2551039356820602E-3</v>
      </c>
      <c r="L43" s="487">
        <v>0.96186000000000005</v>
      </c>
      <c r="M43" s="487">
        <v>0.99933890000000003</v>
      </c>
      <c r="N43" s="490">
        <v>9</v>
      </c>
      <c r="O43" s="490">
        <v>9</v>
      </c>
      <c r="P43" s="487"/>
      <c r="Q43" s="488"/>
      <c r="R43" s="487"/>
      <c r="S43" s="487"/>
      <c r="T43" s="490">
        <v>89</v>
      </c>
      <c r="U43" s="490">
        <v>88</v>
      </c>
      <c r="V43" s="487">
        <v>0.99538369999999998</v>
      </c>
      <c r="W43" s="488">
        <v>4.7866310000000004E-3</v>
      </c>
      <c r="X43" s="487">
        <v>0.96499860000000004</v>
      </c>
      <c r="Y43" s="487">
        <v>0.99940739999999995</v>
      </c>
    </row>
    <row r="44" spans="1:25" x14ac:dyDescent="0.25">
      <c r="A44" s="15" t="s">
        <v>530</v>
      </c>
      <c r="B44" s="15" t="s">
        <v>28</v>
      </c>
      <c r="C44" s="14" t="s">
        <v>84</v>
      </c>
      <c r="D44" s="16" t="s">
        <v>121</v>
      </c>
      <c r="E44" s="486">
        <v>17</v>
      </c>
      <c r="F44" s="490"/>
      <c r="G44" s="503">
        <v>0.29346765000000002</v>
      </c>
      <c r="H44" s="490">
        <v>144</v>
      </c>
      <c r="I44" s="490">
        <v>144</v>
      </c>
      <c r="J44" s="487">
        <v>1</v>
      </c>
      <c r="K44" s="488">
        <v>0</v>
      </c>
      <c r="L44" s="487">
        <v>1</v>
      </c>
      <c r="M44" s="487">
        <v>1</v>
      </c>
      <c r="N44" s="490">
        <v>11</v>
      </c>
      <c r="O44" s="490">
        <v>11</v>
      </c>
      <c r="P44" s="487"/>
      <c r="Q44" s="488"/>
      <c r="R44" s="487"/>
      <c r="S44" s="487"/>
      <c r="T44" s="490">
        <v>155</v>
      </c>
      <c r="U44" s="490">
        <v>155</v>
      </c>
      <c r="V44" s="487">
        <v>1</v>
      </c>
      <c r="W44" s="488">
        <v>0</v>
      </c>
      <c r="X44" s="487">
        <v>1</v>
      </c>
      <c r="Y44" s="487">
        <v>1</v>
      </c>
    </row>
    <row r="45" spans="1:25" x14ac:dyDescent="0.25">
      <c r="A45" s="15" t="s">
        <v>530</v>
      </c>
      <c r="B45" s="15" t="s">
        <v>28</v>
      </c>
      <c r="C45" s="14" t="s">
        <v>84</v>
      </c>
      <c r="D45" s="16" t="s">
        <v>123</v>
      </c>
      <c r="E45" s="486">
        <v>17</v>
      </c>
      <c r="F45" s="490"/>
      <c r="G45" s="503">
        <v>8.0255610000000005E-2</v>
      </c>
      <c r="H45" s="490">
        <v>52</v>
      </c>
      <c r="I45" s="490">
        <v>50</v>
      </c>
      <c r="J45" s="487">
        <v>0.98103589999999996</v>
      </c>
      <c r="K45" s="488">
        <v>1.3897735343729701E-2</v>
      </c>
      <c r="L45" s="487">
        <v>0.92209289999999999</v>
      </c>
      <c r="M45" s="487">
        <v>0.9955967</v>
      </c>
      <c r="N45" s="490">
        <v>3</v>
      </c>
      <c r="O45" s="490">
        <v>3</v>
      </c>
      <c r="P45" s="487"/>
      <c r="Q45" s="488"/>
      <c r="R45" s="487"/>
      <c r="S45" s="487"/>
      <c r="T45" s="490">
        <v>55</v>
      </c>
      <c r="U45" s="490">
        <v>53</v>
      </c>
      <c r="V45" s="487">
        <v>0.98144960000000003</v>
      </c>
      <c r="W45" s="488">
        <v>1.36314428593458E-2</v>
      </c>
      <c r="X45" s="487">
        <v>0.92345390000000005</v>
      </c>
      <c r="Y45" s="487">
        <v>0.9957087</v>
      </c>
    </row>
    <row r="46" spans="1:25" x14ac:dyDescent="0.25">
      <c r="A46" s="389" t="s">
        <v>530</v>
      </c>
      <c r="B46" s="17" t="s">
        <v>38</v>
      </c>
      <c r="C46" s="20" t="s">
        <v>84</v>
      </c>
      <c r="D46" s="20" t="s">
        <v>120</v>
      </c>
      <c r="E46" s="492">
        <v>17</v>
      </c>
      <c r="F46" s="564">
        <v>527.70000000000005</v>
      </c>
      <c r="G46" s="504">
        <v>0.37372329999999998</v>
      </c>
      <c r="H46" s="564">
        <v>196</v>
      </c>
      <c r="I46" s="564">
        <v>194</v>
      </c>
      <c r="J46" s="494">
        <v>0.9957471</v>
      </c>
      <c r="K46" s="493">
        <v>3.1717719999999998E-3</v>
      </c>
      <c r="L46" s="494">
        <v>0.98160449999999999</v>
      </c>
      <c r="M46" s="494">
        <v>0.99902749999999996</v>
      </c>
      <c r="N46" s="564">
        <v>14</v>
      </c>
      <c r="O46" s="564">
        <v>14</v>
      </c>
      <c r="P46" s="494"/>
      <c r="Q46" s="493"/>
      <c r="R46" s="494"/>
      <c r="S46" s="494"/>
      <c r="T46" s="564">
        <v>210</v>
      </c>
      <c r="U46" s="564">
        <v>208</v>
      </c>
      <c r="V46" s="494">
        <v>0.99601640000000002</v>
      </c>
      <c r="W46" s="493">
        <v>2.97635609126062E-3</v>
      </c>
      <c r="X46" s="494">
        <v>0.9827148</v>
      </c>
      <c r="Y46" s="494">
        <v>0.99909139999999996</v>
      </c>
    </row>
    <row r="47" spans="1:25" x14ac:dyDescent="0.25">
      <c r="A47" s="67" t="s">
        <v>530</v>
      </c>
      <c r="B47" s="67" t="s">
        <v>29</v>
      </c>
      <c r="C47" s="67" t="s">
        <v>25</v>
      </c>
      <c r="D47" s="390" t="s">
        <v>119</v>
      </c>
      <c r="E47" s="483">
        <v>55</v>
      </c>
      <c r="F47" s="586"/>
      <c r="G47" s="595">
        <v>0.1232944</v>
      </c>
      <c r="H47" s="586">
        <v>199</v>
      </c>
      <c r="I47" s="586">
        <v>199</v>
      </c>
      <c r="J47" s="484">
        <v>1</v>
      </c>
      <c r="K47" s="485">
        <v>0</v>
      </c>
      <c r="L47" s="484">
        <v>1</v>
      </c>
      <c r="M47" s="484">
        <v>1</v>
      </c>
      <c r="N47" s="586">
        <v>11</v>
      </c>
      <c r="O47" s="586">
        <v>11</v>
      </c>
      <c r="P47" s="484"/>
      <c r="Q47" s="485"/>
      <c r="R47" s="484"/>
      <c r="S47" s="484"/>
      <c r="T47" s="586">
        <v>210</v>
      </c>
      <c r="U47" s="586">
        <v>210</v>
      </c>
      <c r="V47" s="484">
        <v>1</v>
      </c>
      <c r="W47" s="485">
        <v>0</v>
      </c>
      <c r="X47" s="484">
        <v>1</v>
      </c>
      <c r="Y47" s="484">
        <v>1</v>
      </c>
    </row>
    <row r="48" spans="1:25" x14ac:dyDescent="0.25">
      <c r="A48" s="67" t="s">
        <v>530</v>
      </c>
      <c r="B48" s="67" t="s">
        <v>29</v>
      </c>
      <c r="C48" s="67" t="s">
        <v>25</v>
      </c>
      <c r="D48" s="390" t="s">
        <v>122</v>
      </c>
      <c r="E48" s="483">
        <v>55</v>
      </c>
      <c r="F48" s="586"/>
      <c r="G48" s="595">
        <v>0.23973230000000001</v>
      </c>
      <c r="H48" s="586">
        <v>205</v>
      </c>
      <c r="I48" s="586">
        <v>204</v>
      </c>
      <c r="J48" s="484">
        <v>0.99231380000000002</v>
      </c>
      <c r="K48" s="485">
        <v>7.8684679359505901E-3</v>
      </c>
      <c r="L48" s="484">
        <v>0.94394259999999997</v>
      </c>
      <c r="M48" s="484">
        <v>0.99899079999999996</v>
      </c>
      <c r="N48" s="586">
        <v>4</v>
      </c>
      <c r="O48" s="586">
        <v>4</v>
      </c>
      <c r="P48" s="484"/>
      <c r="Q48" s="485"/>
      <c r="R48" s="484"/>
      <c r="S48" s="484"/>
      <c r="T48" s="586">
        <v>209</v>
      </c>
      <c r="U48" s="586">
        <v>208</v>
      </c>
      <c r="V48" s="484">
        <v>0.99243939999999997</v>
      </c>
      <c r="W48" s="485">
        <v>7.7406945785834401E-3</v>
      </c>
      <c r="X48" s="484">
        <v>0.94481680000000001</v>
      </c>
      <c r="Y48" s="484">
        <v>0.99900730000000004</v>
      </c>
    </row>
    <row r="49" spans="1:25" x14ac:dyDescent="0.25">
      <c r="A49" s="15" t="s">
        <v>530</v>
      </c>
      <c r="B49" s="15" t="s">
        <v>29</v>
      </c>
      <c r="C49" s="16" t="s">
        <v>89</v>
      </c>
      <c r="D49" s="14" t="s">
        <v>120</v>
      </c>
      <c r="E49" s="486">
        <v>55</v>
      </c>
      <c r="F49" s="490">
        <v>2366.9</v>
      </c>
      <c r="G49" s="503">
        <v>0.36302669999999998</v>
      </c>
      <c r="H49" s="490">
        <v>404</v>
      </c>
      <c r="I49" s="490">
        <v>403</v>
      </c>
      <c r="J49" s="487">
        <v>0.99484229999999996</v>
      </c>
      <c r="K49" s="488">
        <v>5.11657910012923E-3</v>
      </c>
      <c r="L49" s="487">
        <v>0.96419589999999999</v>
      </c>
      <c r="M49" s="487">
        <v>0.99927670000000002</v>
      </c>
      <c r="N49" s="490">
        <v>15</v>
      </c>
      <c r="O49" s="490">
        <v>15</v>
      </c>
      <c r="P49" s="487"/>
      <c r="Q49" s="488"/>
      <c r="R49" s="487"/>
      <c r="S49" s="487"/>
      <c r="T49" s="490">
        <v>419</v>
      </c>
      <c r="U49" s="490">
        <v>418</v>
      </c>
      <c r="V49" s="487">
        <v>0.99500719999999998</v>
      </c>
      <c r="W49" s="488">
        <v>4.9560569999999998E-3</v>
      </c>
      <c r="X49" s="487">
        <v>0.96527649999999998</v>
      </c>
      <c r="Y49" s="487">
        <v>0.99930059999999998</v>
      </c>
    </row>
    <row r="50" spans="1:25" x14ac:dyDescent="0.25">
      <c r="A50" s="67" t="s">
        <v>530</v>
      </c>
      <c r="B50" s="67" t="s">
        <v>29</v>
      </c>
      <c r="C50" s="67" t="s">
        <v>87</v>
      </c>
      <c r="D50" s="390" t="s">
        <v>119</v>
      </c>
      <c r="E50" s="483">
        <v>45</v>
      </c>
      <c r="F50" s="586"/>
      <c r="G50" s="595">
        <v>7.4000629999999998E-2</v>
      </c>
      <c r="H50" s="586">
        <v>174</v>
      </c>
      <c r="I50" s="586">
        <v>174</v>
      </c>
      <c r="J50" s="484">
        <v>1</v>
      </c>
      <c r="K50" s="485">
        <v>0</v>
      </c>
      <c r="L50" s="484">
        <v>1</v>
      </c>
      <c r="M50" s="484">
        <v>1</v>
      </c>
      <c r="N50" s="586">
        <v>18</v>
      </c>
      <c r="O50" s="586">
        <v>18</v>
      </c>
      <c r="P50" s="484">
        <v>1</v>
      </c>
      <c r="Q50" s="485">
        <v>0</v>
      </c>
      <c r="R50" s="484">
        <v>1</v>
      </c>
      <c r="S50" s="484">
        <v>1</v>
      </c>
      <c r="T50" s="586">
        <v>192</v>
      </c>
      <c r="U50" s="586">
        <v>192</v>
      </c>
      <c r="V50" s="484">
        <v>1</v>
      </c>
      <c r="W50" s="485">
        <v>0</v>
      </c>
      <c r="X50" s="484">
        <v>1</v>
      </c>
      <c r="Y50" s="484">
        <v>1</v>
      </c>
    </row>
    <row r="51" spans="1:25" x14ac:dyDescent="0.25">
      <c r="A51" s="67" t="s">
        <v>530</v>
      </c>
      <c r="B51" s="67" t="s">
        <v>29</v>
      </c>
      <c r="C51" s="67" t="s">
        <v>87</v>
      </c>
      <c r="D51" s="390" t="s">
        <v>122</v>
      </c>
      <c r="E51" s="483">
        <v>45</v>
      </c>
      <c r="F51" s="586"/>
      <c r="G51" s="595">
        <v>5.9855609999999997E-2</v>
      </c>
      <c r="H51" s="586">
        <v>97</v>
      </c>
      <c r="I51" s="586">
        <v>97</v>
      </c>
      <c r="J51" s="484">
        <v>1</v>
      </c>
      <c r="K51" s="485">
        <v>0</v>
      </c>
      <c r="L51" s="484">
        <v>1</v>
      </c>
      <c r="M51" s="484">
        <v>1</v>
      </c>
      <c r="N51" s="586">
        <v>6</v>
      </c>
      <c r="O51" s="586">
        <v>6</v>
      </c>
      <c r="P51" s="484"/>
      <c r="Q51" s="485"/>
      <c r="R51" s="484"/>
      <c r="S51" s="484"/>
      <c r="T51" s="586">
        <v>103</v>
      </c>
      <c r="U51" s="586">
        <v>103</v>
      </c>
      <c r="V51" s="484">
        <v>1</v>
      </c>
      <c r="W51" s="485">
        <v>0</v>
      </c>
      <c r="X51" s="484">
        <v>1</v>
      </c>
      <c r="Y51" s="484">
        <v>1</v>
      </c>
    </row>
    <row r="52" spans="1:25" x14ac:dyDescent="0.25">
      <c r="A52" s="15" t="s">
        <v>530</v>
      </c>
      <c r="B52" s="15" t="s">
        <v>29</v>
      </c>
      <c r="C52" s="16" t="s">
        <v>91</v>
      </c>
      <c r="D52" s="14" t="s">
        <v>120</v>
      </c>
      <c r="E52" s="486">
        <v>45</v>
      </c>
      <c r="F52" s="490">
        <v>725.7</v>
      </c>
      <c r="G52" s="503">
        <v>0.13385623999999999</v>
      </c>
      <c r="H52" s="490">
        <v>271</v>
      </c>
      <c r="I52" s="490">
        <v>271</v>
      </c>
      <c r="J52" s="487">
        <v>1</v>
      </c>
      <c r="K52" s="488">
        <v>0</v>
      </c>
      <c r="L52" s="487">
        <v>1</v>
      </c>
      <c r="M52" s="487">
        <v>1</v>
      </c>
      <c r="N52" s="490">
        <v>24</v>
      </c>
      <c r="O52" s="490">
        <v>24</v>
      </c>
      <c r="P52" s="487">
        <v>1</v>
      </c>
      <c r="Q52" s="488">
        <v>0</v>
      </c>
      <c r="R52" s="487">
        <v>1</v>
      </c>
      <c r="S52" s="487">
        <v>1</v>
      </c>
      <c r="T52" s="490">
        <v>295</v>
      </c>
      <c r="U52" s="490">
        <v>295</v>
      </c>
      <c r="V52" s="487">
        <v>1</v>
      </c>
      <c r="W52" s="488">
        <v>0</v>
      </c>
      <c r="X52" s="487">
        <v>1</v>
      </c>
      <c r="Y52" s="487">
        <v>1</v>
      </c>
    </row>
    <row r="53" spans="1:25" x14ac:dyDescent="0.25">
      <c r="A53" s="15" t="s">
        <v>530</v>
      </c>
      <c r="B53" s="15" t="s">
        <v>29</v>
      </c>
      <c r="C53" s="14" t="s">
        <v>84</v>
      </c>
      <c r="D53" s="16" t="s">
        <v>121</v>
      </c>
      <c r="E53" s="486">
        <v>62</v>
      </c>
      <c r="F53" s="490"/>
      <c r="G53" s="503">
        <v>0.197295</v>
      </c>
      <c r="H53" s="490">
        <v>373</v>
      </c>
      <c r="I53" s="490">
        <v>373</v>
      </c>
      <c r="J53" s="487">
        <v>1</v>
      </c>
      <c r="K53" s="488">
        <v>0</v>
      </c>
      <c r="L53" s="487">
        <v>1</v>
      </c>
      <c r="M53" s="487">
        <v>1</v>
      </c>
      <c r="N53" s="490">
        <v>29</v>
      </c>
      <c r="O53" s="490">
        <v>29</v>
      </c>
      <c r="P53" s="487">
        <v>1</v>
      </c>
      <c r="Q53" s="488">
        <v>0</v>
      </c>
      <c r="R53" s="487">
        <v>1</v>
      </c>
      <c r="S53" s="487">
        <v>1</v>
      </c>
      <c r="T53" s="490">
        <v>402</v>
      </c>
      <c r="U53" s="490">
        <v>402</v>
      </c>
      <c r="V53" s="487">
        <v>1</v>
      </c>
      <c r="W53" s="488">
        <v>0</v>
      </c>
      <c r="X53" s="487">
        <v>1</v>
      </c>
      <c r="Y53" s="487">
        <v>1</v>
      </c>
    </row>
    <row r="54" spans="1:25" x14ac:dyDescent="0.25">
      <c r="A54" s="15" t="s">
        <v>530</v>
      </c>
      <c r="B54" s="15" t="s">
        <v>29</v>
      </c>
      <c r="C54" s="14" t="s">
        <v>84</v>
      </c>
      <c r="D54" s="16" t="s">
        <v>123</v>
      </c>
      <c r="E54" s="486">
        <v>62</v>
      </c>
      <c r="F54" s="490"/>
      <c r="G54" s="503">
        <v>0.29958790000000002</v>
      </c>
      <c r="H54" s="490">
        <v>302</v>
      </c>
      <c r="I54" s="490">
        <v>301</v>
      </c>
      <c r="J54" s="487">
        <v>0.99379709999999999</v>
      </c>
      <c r="K54" s="488">
        <v>6.3095042011368204E-3</v>
      </c>
      <c r="L54" s="487">
        <v>0.95502350000000003</v>
      </c>
      <c r="M54" s="487">
        <v>0.99917350000000005</v>
      </c>
      <c r="N54" s="490">
        <v>10</v>
      </c>
      <c r="O54" s="490">
        <v>10</v>
      </c>
      <c r="P54" s="487"/>
      <c r="Q54" s="488"/>
      <c r="R54" s="487"/>
      <c r="S54" s="487"/>
      <c r="T54" s="490">
        <v>312</v>
      </c>
      <c r="U54" s="490">
        <v>311</v>
      </c>
      <c r="V54" s="487">
        <v>0.99395</v>
      </c>
      <c r="W54" s="488">
        <v>6.1538325319430301E-3</v>
      </c>
      <c r="X54" s="487">
        <v>0.95610530000000005</v>
      </c>
      <c r="Y54" s="487">
        <v>0.99919360000000002</v>
      </c>
    </row>
    <row r="55" spans="1:25" x14ac:dyDescent="0.25">
      <c r="A55" s="389" t="s">
        <v>530</v>
      </c>
      <c r="B55" s="17" t="s">
        <v>92</v>
      </c>
      <c r="C55" s="20" t="s">
        <v>84</v>
      </c>
      <c r="D55" s="20" t="s">
        <v>120</v>
      </c>
      <c r="E55" s="492">
        <v>62</v>
      </c>
      <c r="F55" s="564">
        <v>3092.6</v>
      </c>
      <c r="G55" s="504">
        <v>0.49688290000000002</v>
      </c>
      <c r="H55" s="564">
        <v>675</v>
      </c>
      <c r="I55" s="564">
        <v>674</v>
      </c>
      <c r="J55" s="494">
        <v>0.99617800000000001</v>
      </c>
      <c r="K55" s="493">
        <v>3.7962870000000002E-3</v>
      </c>
      <c r="L55" s="494">
        <v>0.97325919999999999</v>
      </c>
      <c r="M55" s="494">
        <v>0.99946449999999998</v>
      </c>
      <c r="N55" s="564">
        <v>39</v>
      </c>
      <c r="O55" s="564">
        <v>39</v>
      </c>
      <c r="P55" s="494">
        <v>1</v>
      </c>
      <c r="Q55" s="493">
        <v>0</v>
      </c>
      <c r="R55" s="494">
        <v>1</v>
      </c>
      <c r="S55" s="494">
        <v>1</v>
      </c>
      <c r="T55" s="564">
        <v>714</v>
      </c>
      <c r="U55" s="564">
        <v>713</v>
      </c>
      <c r="V55" s="494">
        <v>0.99635220000000002</v>
      </c>
      <c r="W55" s="493">
        <v>3.62572213578108E-3</v>
      </c>
      <c r="X55" s="494">
        <v>0.97442629999999997</v>
      </c>
      <c r="Y55" s="494">
        <v>0.99948950000000003</v>
      </c>
    </row>
    <row r="56" spans="1:25" x14ac:dyDescent="0.25">
      <c r="A56" s="392" t="s">
        <v>530</v>
      </c>
      <c r="B56" s="14" t="s">
        <v>86</v>
      </c>
      <c r="C56" s="16" t="s">
        <v>89</v>
      </c>
      <c r="D56" s="392" t="s">
        <v>119</v>
      </c>
      <c r="E56" s="486">
        <v>99</v>
      </c>
      <c r="F56" s="490"/>
      <c r="G56" s="503">
        <v>0.38755060000000002</v>
      </c>
      <c r="H56" s="490">
        <v>482</v>
      </c>
      <c r="I56" s="490">
        <v>482</v>
      </c>
      <c r="J56" s="487">
        <v>1</v>
      </c>
      <c r="K56" s="488">
        <v>0</v>
      </c>
      <c r="L56" s="487">
        <v>1</v>
      </c>
      <c r="M56" s="487">
        <v>1</v>
      </c>
      <c r="N56" s="490">
        <v>29</v>
      </c>
      <c r="O56" s="490">
        <v>29</v>
      </c>
      <c r="P56" s="487">
        <v>1</v>
      </c>
      <c r="Q56" s="488">
        <v>0</v>
      </c>
      <c r="R56" s="487">
        <v>1</v>
      </c>
      <c r="S56" s="487">
        <v>1</v>
      </c>
      <c r="T56" s="490">
        <v>511</v>
      </c>
      <c r="U56" s="490">
        <v>511</v>
      </c>
      <c r="V56" s="487">
        <v>1</v>
      </c>
      <c r="W56" s="488">
        <v>0</v>
      </c>
      <c r="X56" s="487">
        <v>1</v>
      </c>
      <c r="Y56" s="487">
        <v>1</v>
      </c>
    </row>
    <row r="57" spans="1:25" x14ac:dyDescent="0.25">
      <c r="A57" s="392" t="s">
        <v>530</v>
      </c>
      <c r="B57" s="14" t="s">
        <v>86</v>
      </c>
      <c r="C57" s="16" t="s">
        <v>89</v>
      </c>
      <c r="D57" s="392" t="s">
        <v>122</v>
      </c>
      <c r="E57" s="486">
        <v>70</v>
      </c>
      <c r="F57" s="490"/>
      <c r="G57" s="503">
        <v>0.3036258</v>
      </c>
      <c r="H57" s="490">
        <v>233</v>
      </c>
      <c r="I57" s="490">
        <v>231</v>
      </c>
      <c r="J57" s="487">
        <v>0.99093240000000005</v>
      </c>
      <c r="K57" s="488">
        <v>6.9155779625662403E-3</v>
      </c>
      <c r="L57" s="487">
        <v>0.95985600000000004</v>
      </c>
      <c r="M57" s="487">
        <v>0.9980019</v>
      </c>
      <c r="N57" s="490">
        <v>4</v>
      </c>
      <c r="O57" s="490">
        <v>4</v>
      </c>
      <c r="P57" s="487"/>
      <c r="Q57" s="488"/>
      <c r="R57" s="487"/>
      <c r="S57" s="487"/>
      <c r="T57" s="490">
        <v>237</v>
      </c>
      <c r="U57" s="490">
        <v>235</v>
      </c>
      <c r="V57" s="487">
        <v>0.99104939999999997</v>
      </c>
      <c r="W57" s="488">
        <v>6.827741E-3</v>
      </c>
      <c r="X57" s="487">
        <v>0.96035289999999995</v>
      </c>
      <c r="Y57" s="487">
        <v>0.99802820000000003</v>
      </c>
    </row>
    <row r="58" spans="1:25" x14ac:dyDescent="0.25">
      <c r="A58" s="392" t="s">
        <v>530</v>
      </c>
      <c r="B58" s="14" t="s">
        <v>86</v>
      </c>
      <c r="C58" s="16" t="s">
        <v>91</v>
      </c>
      <c r="D58" s="392" t="s">
        <v>119</v>
      </c>
      <c r="E58" s="486">
        <v>68</v>
      </c>
      <c r="F58" s="490"/>
      <c r="G58" s="503">
        <v>0.23260581999999999</v>
      </c>
      <c r="H58" s="490">
        <v>347</v>
      </c>
      <c r="I58" s="490">
        <v>347</v>
      </c>
      <c r="J58" s="487">
        <v>1</v>
      </c>
      <c r="K58" s="488">
        <v>0</v>
      </c>
      <c r="L58" s="487">
        <v>1</v>
      </c>
      <c r="M58" s="487">
        <v>1</v>
      </c>
      <c r="N58" s="490">
        <v>38</v>
      </c>
      <c r="O58" s="490">
        <v>38</v>
      </c>
      <c r="P58" s="487">
        <v>1</v>
      </c>
      <c r="Q58" s="488">
        <v>0</v>
      </c>
      <c r="R58" s="487">
        <v>1</v>
      </c>
      <c r="S58" s="487">
        <v>1</v>
      </c>
      <c r="T58" s="490">
        <v>385</v>
      </c>
      <c r="U58" s="490">
        <v>385</v>
      </c>
      <c r="V58" s="487">
        <v>1</v>
      </c>
      <c r="W58" s="488">
        <v>0</v>
      </c>
      <c r="X58" s="487">
        <v>1</v>
      </c>
      <c r="Y58" s="487">
        <v>1</v>
      </c>
    </row>
    <row r="59" spans="1:25" x14ac:dyDescent="0.25">
      <c r="A59" s="392" t="s">
        <v>530</v>
      </c>
      <c r="B59" s="14" t="s">
        <v>86</v>
      </c>
      <c r="C59" s="16" t="s">
        <v>91</v>
      </c>
      <c r="D59" s="392" t="s">
        <v>122</v>
      </c>
      <c r="E59" s="486">
        <v>55</v>
      </c>
      <c r="F59" s="490"/>
      <c r="G59" s="503">
        <v>7.6217779999999999E-2</v>
      </c>
      <c r="H59" s="490">
        <v>121</v>
      </c>
      <c r="I59" s="490">
        <v>120</v>
      </c>
      <c r="J59" s="487">
        <v>0.99177970000000004</v>
      </c>
      <c r="K59" s="488">
        <v>8.3482745373139496E-3</v>
      </c>
      <c r="L59" s="487">
        <v>0.94109310000000002</v>
      </c>
      <c r="M59" s="487">
        <v>0.99890369999999995</v>
      </c>
      <c r="N59" s="490">
        <v>9</v>
      </c>
      <c r="O59" s="490">
        <v>9</v>
      </c>
      <c r="P59" s="487"/>
      <c r="Q59" s="488"/>
      <c r="R59" s="487"/>
      <c r="S59" s="487"/>
      <c r="T59" s="490">
        <v>130</v>
      </c>
      <c r="U59" s="490">
        <v>129</v>
      </c>
      <c r="V59" s="487">
        <v>0.99234219999999995</v>
      </c>
      <c r="W59" s="488">
        <v>7.8101780000000001E-3</v>
      </c>
      <c r="X59" s="487">
        <v>0.94454159999999998</v>
      </c>
      <c r="Y59" s="487">
        <v>0.99898679999999995</v>
      </c>
    </row>
    <row r="60" spans="1:25" x14ac:dyDescent="0.25">
      <c r="A60" s="389" t="s">
        <v>530</v>
      </c>
      <c r="B60" s="20" t="s">
        <v>86</v>
      </c>
      <c r="C60" s="20" t="s">
        <v>84</v>
      </c>
      <c r="D60" s="17" t="s">
        <v>121</v>
      </c>
      <c r="E60" s="492">
        <v>99</v>
      </c>
      <c r="F60" s="564"/>
      <c r="G60" s="504">
        <v>0.6201565</v>
      </c>
      <c r="H60" s="564">
        <v>829</v>
      </c>
      <c r="I60" s="564">
        <v>829</v>
      </c>
      <c r="J60" s="494">
        <v>1</v>
      </c>
      <c r="K60" s="493">
        <v>0</v>
      </c>
      <c r="L60" s="494">
        <v>1</v>
      </c>
      <c r="M60" s="494">
        <v>1</v>
      </c>
      <c r="N60" s="564">
        <v>67</v>
      </c>
      <c r="O60" s="564">
        <v>67</v>
      </c>
      <c r="P60" s="494">
        <v>1</v>
      </c>
      <c r="Q60" s="493">
        <v>0</v>
      </c>
      <c r="R60" s="494">
        <v>1</v>
      </c>
      <c r="S60" s="494">
        <v>1</v>
      </c>
      <c r="T60" s="564">
        <v>896</v>
      </c>
      <c r="U60" s="564">
        <v>896</v>
      </c>
      <c r="V60" s="494">
        <v>1</v>
      </c>
      <c r="W60" s="493">
        <v>0</v>
      </c>
      <c r="X60" s="494">
        <v>1</v>
      </c>
      <c r="Y60" s="494">
        <v>1</v>
      </c>
    </row>
    <row r="61" spans="1:25" x14ac:dyDescent="0.25">
      <c r="A61" s="389" t="s">
        <v>530</v>
      </c>
      <c r="B61" s="20" t="s">
        <v>86</v>
      </c>
      <c r="C61" s="20" t="s">
        <v>84</v>
      </c>
      <c r="D61" s="17" t="s">
        <v>123</v>
      </c>
      <c r="E61" s="492">
        <v>79</v>
      </c>
      <c r="F61" s="564"/>
      <c r="G61" s="504">
        <v>0.3798435</v>
      </c>
      <c r="H61" s="564">
        <v>354</v>
      </c>
      <c r="I61" s="564">
        <v>351</v>
      </c>
      <c r="J61" s="494">
        <v>0.9910947</v>
      </c>
      <c r="K61" s="493">
        <v>5.812106E-3</v>
      </c>
      <c r="L61" s="494">
        <v>0.96807589999999999</v>
      </c>
      <c r="M61" s="494">
        <v>0.99755769999999999</v>
      </c>
      <c r="N61" s="564">
        <v>13</v>
      </c>
      <c r="O61" s="564">
        <v>13</v>
      </c>
      <c r="P61" s="494"/>
      <c r="Q61" s="493"/>
      <c r="R61" s="494"/>
      <c r="S61" s="494"/>
      <c r="T61" s="564">
        <v>367</v>
      </c>
      <c r="U61" s="564">
        <v>364</v>
      </c>
      <c r="V61" s="494">
        <v>0.99130879999999999</v>
      </c>
      <c r="W61" s="493">
        <v>5.6737769999999996E-3</v>
      </c>
      <c r="X61" s="494">
        <v>0.96882469999999998</v>
      </c>
      <c r="Y61" s="494">
        <v>0.99761690000000003</v>
      </c>
    </row>
    <row r="62" spans="1:25" x14ac:dyDescent="0.25">
      <c r="A62" s="389" t="s">
        <v>530</v>
      </c>
      <c r="B62" s="20" t="s">
        <v>86</v>
      </c>
      <c r="C62" s="17" t="s">
        <v>89</v>
      </c>
      <c r="D62" s="20" t="s">
        <v>120</v>
      </c>
      <c r="E62" s="492">
        <v>90</v>
      </c>
      <c r="F62" s="564">
        <v>3094.1</v>
      </c>
      <c r="G62" s="504">
        <v>0.69117640000000002</v>
      </c>
      <c r="H62" s="564">
        <v>715</v>
      </c>
      <c r="I62" s="564">
        <v>713</v>
      </c>
      <c r="J62" s="494">
        <v>0.99590199999999995</v>
      </c>
      <c r="K62" s="493">
        <v>3.0573369999999998E-3</v>
      </c>
      <c r="L62" s="494">
        <v>0.98226000000000002</v>
      </c>
      <c r="M62" s="494">
        <v>0.99906340000000005</v>
      </c>
      <c r="N62" s="564">
        <v>33</v>
      </c>
      <c r="O62" s="564">
        <v>33</v>
      </c>
      <c r="P62" s="494">
        <v>1</v>
      </c>
      <c r="Q62" s="493">
        <v>0</v>
      </c>
      <c r="R62" s="494">
        <v>1</v>
      </c>
      <c r="S62" s="494">
        <v>1</v>
      </c>
      <c r="T62" s="564">
        <v>748</v>
      </c>
      <c r="U62" s="564">
        <v>746</v>
      </c>
      <c r="V62" s="494">
        <v>0.99606810000000001</v>
      </c>
      <c r="W62" s="493">
        <v>2.9353890000000001E-3</v>
      </c>
      <c r="X62" s="494">
        <v>0.98295710000000003</v>
      </c>
      <c r="Y62" s="494">
        <v>0.99910209999999999</v>
      </c>
    </row>
    <row r="63" spans="1:25" x14ac:dyDescent="0.25">
      <c r="A63" s="389" t="s">
        <v>530</v>
      </c>
      <c r="B63" s="20" t="s">
        <v>86</v>
      </c>
      <c r="C63" s="17" t="s">
        <v>91</v>
      </c>
      <c r="D63" s="20" t="s">
        <v>120</v>
      </c>
      <c r="E63" s="492">
        <v>68</v>
      </c>
      <c r="F63" s="564">
        <v>1415</v>
      </c>
      <c r="G63" s="504">
        <v>0.30882359999999998</v>
      </c>
      <c r="H63" s="564">
        <v>468</v>
      </c>
      <c r="I63" s="564">
        <v>467</v>
      </c>
      <c r="J63" s="494">
        <v>0.99791839999999998</v>
      </c>
      <c r="K63" s="493">
        <v>2.094271E-3</v>
      </c>
      <c r="L63" s="494">
        <v>0.98496019999999995</v>
      </c>
      <c r="M63" s="494">
        <v>0.99971509999999997</v>
      </c>
      <c r="N63" s="564">
        <v>47</v>
      </c>
      <c r="O63" s="564">
        <v>47</v>
      </c>
      <c r="P63" s="494">
        <v>1</v>
      </c>
      <c r="Q63" s="493">
        <v>0</v>
      </c>
      <c r="R63" s="494">
        <v>1</v>
      </c>
      <c r="S63" s="494">
        <v>1</v>
      </c>
      <c r="T63" s="564">
        <v>515</v>
      </c>
      <c r="U63" s="564">
        <v>514</v>
      </c>
      <c r="V63" s="494">
        <v>0.9981101</v>
      </c>
      <c r="W63" s="493">
        <v>1.9060870000000001E-3</v>
      </c>
      <c r="X63" s="494">
        <v>0.98626849999999999</v>
      </c>
      <c r="Y63" s="494">
        <v>0.99974249999999998</v>
      </c>
    </row>
    <row r="64" spans="1:25" x14ac:dyDescent="0.25">
      <c r="A64" s="397" t="s">
        <v>530</v>
      </c>
      <c r="B64" s="32" t="s">
        <v>86</v>
      </c>
      <c r="C64" s="32" t="s">
        <v>84</v>
      </c>
      <c r="D64" s="32" t="s">
        <v>120</v>
      </c>
      <c r="E64" s="552">
        <v>99</v>
      </c>
      <c r="F64" s="571">
        <v>4509.1000000000004</v>
      </c>
      <c r="G64" s="596">
        <v>1</v>
      </c>
      <c r="H64" s="571">
        <v>1183</v>
      </c>
      <c r="I64" s="571">
        <v>1180</v>
      </c>
      <c r="J64" s="572">
        <v>0.99650130000000003</v>
      </c>
      <c r="K64" s="541">
        <v>2.2375889999999999E-3</v>
      </c>
      <c r="L64" s="572">
        <v>0.98768659999999997</v>
      </c>
      <c r="M64" s="572">
        <v>0.99901220000000002</v>
      </c>
      <c r="N64" s="571">
        <v>80</v>
      </c>
      <c r="O64" s="571">
        <v>80</v>
      </c>
      <c r="P64" s="572">
        <v>1</v>
      </c>
      <c r="Q64" s="541">
        <v>0</v>
      </c>
      <c r="R64" s="572">
        <v>1</v>
      </c>
      <c r="S64" s="572">
        <v>1</v>
      </c>
      <c r="T64" s="571">
        <v>1263</v>
      </c>
      <c r="U64" s="571">
        <v>1260</v>
      </c>
      <c r="V64" s="572">
        <v>0.99669870000000005</v>
      </c>
      <c r="W64" s="541">
        <v>2.1132640000000001E-3</v>
      </c>
      <c r="X64" s="572">
        <v>0.9883651</v>
      </c>
      <c r="Y64" s="572">
        <v>0.99906890000000004</v>
      </c>
    </row>
    <row r="65" spans="1:25" x14ac:dyDescent="0.25">
      <c r="A65" s="392" t="s">
        <v>918</v>
      </c>
      <c r="B65" s="15" t="s">
        <v>26</v>
      </c>
      <c r="C65" s="15" t="s">
        <v>84</v>
      </c>
      <c r="D65" s="16" t="s">
        <v>121</v>
      </c>
      <c r="E65" s="15">
        <v>13</v>
      </c>
      <c r="F65" s="15">
        <v>101</v>
      </c>
      <c r="G65" s="881">
        <v>3.3168654964258151E-2</v>
      </c>
      <c r="H65" s="15">
        <v>101</v>
      </c>
      <c r="I65" s="15">
        <v>93</v>
      </c>
      <c r="J65" s="409">
        <v>0.95668397536529404</v>
      </c>
      <c r="K65" s="409">
        <v>2.0255728109183913E-2</v>
      </c>
      <c r="L65" s="409">
        <v>0.91698274827129356</v>
      </c>
      <c r="M65" s="409">
        <v>0.99638520245929452</v>
      </c>
      <c r="N65" s="15">
        <v>9</v>
      </c>
      <c r="O65" s="15">
        <v>9</v>
      </c>
      <c r="P65" s="15"/>
      <c r="Q65" s="15"/>
      <c r="R65" s="15"/>
      <c r="S65" s="15"/>
      <c r="T65" s="15">
        <v>110</v>
      </c>
      <c r="U65" s="15">
        <v>102</v>
      </c>
      <c r="V65" s="409">
        <v>0.95713304552590261</v>
      </c>
      <c r="W65" s="340">
        <v>1.9313061686615816E-2</v>
      </c>
      <c r="X65" s="409">
        <v>0.91927944462013567</v>
      </c>
      <c r="Y65" s="409">
        <v>0.99498664643166956</v>
      </c>
    </row>
    <row r="66" spans="1:25" x14ac:dyDescent="0.25">
      <c r="A66" s="390" t="s">
        <v>918</v>
      </c>
      <c r="B66" s="67" t="s">
        <v>28</v>
      </c>
      <c r="C66" s="67" t="s">
        <v>25</v>
      </c>
      <c r="D66" s="390" t="s">
        <v>122</v>
      </c>
      <c r="E66" s="67"/>
      <c r="F66" s="67"/>
      <c r="G66" s="885"/>
      <c r="H66" s="67"/>
      <c r="I66" s="67"/>
      <c r="J66" s="879"/>
      <c r="K66" s="879"/>
      <c r="L66" s="879"/>
      <c r="M66" s="879"/>
      <c r="N66" s="67"/>
      <c r="O66" s="67"/>
      <c r="P66" s="67"/>
      <c r="Q66" s="67"/>
      <c r="R66" s="879"/>
      <c r="S66" s="879"/>
      <c r="T66" s="67"/>
      <c r="U66" s="67"/>
      <c r="V66" s="67"/>
      <c r="W66" s="67"/>
      <c r="X66" s="67"/>
      <c r="Y66" s="67"/>
    </row>
    <row r="67" spans="1:25" x14ac:dyDescent="0.25">
      <c r="A67" s="392" t="s">
        <v>918</v>
      </c>
      <c r="B67" s="15" t="s">
        <v>28</v>
      </c>
      <c r="C67" s="16" t="s">
        <v>89</v>
      </c>
      <c r="D67" s="14" t="s">
        <v>120</v>
      </c>
      <c r="E67" s="15"/>
      <c r="F67" s="15"/>
      <c r="G67" s="881"/>
      <c r="H67" s="15"/>
      <c r="I67" s="15"/>
      <c r="J67" s="409"/>
      <c r="K67" s="409"/>
      <c r="L67" s="409"/>
      <c r="M67" s="409"/>
      <c r="N67" s="15"/>
      <c r="O67" s="15"/>
      <c r="P67" s="15"/>
      <c r="Q67" s="15"/>
      <c r="R67" s="409"/>
      <c r="S67" s="409"/>
      <c r="T67" s="15"/>
      <c r="U67" s="15"/>
      <c r="V67" s="15"/>
      <c r="W67" s="15"/>
      <c r="X67" s="15"/>
      <c r="Y67" s="15"/>
    </row>
    <row r="68" spans="1:25" x14ac:dyDescent="0.25">
      <c r="A68" s="390" t="s">
        <v>918</v>
      </c>
      <c r="B68" s="67" t="s">
        <v>28</v>
      </c>
      <c r="C68" s="67" t="s">
        <v>87</v>
      </c>
      <c r="D68" s="390" t="s">
        <v>122</v>
      </c>
      <c r="E68" s="67"/>
      <c r="F68" s="67"/>
      <c r="G68" s="885"/>
      <c r="H68" s="67"/>
      <c r="I68" s="67"/>
      <c r="J68" s="879"/>
      <c r="K68" s="879"/>
      <c r="L68" s="879"/>
      <c r="M68" s="879"/>
      <c r="N68" s="67"/>
      <c r="O68" s="67"/>
      <c r="P68" s="879"/>
      <c r="Q68" s="67"/>
      <c r="R68" s="879"/>
      <c r="S68" s="879"/>
      <c r="T68" s="67"/>
      <c r="U68" s="67"/>
      <c r="V68" s="67"/>
      <c r="W68" s="67"/>
      <c r="X68" s="67"/>
      <c r="Y68" s="67"/>
    </row>
    <row r="69" spans="1:25" x14ac:dyDescent="0.25">
      <c r="A69" s="392" t="s">
        <v>918</v>
      </c>
      <c r="B69" s="15" t="s">
        <v>28</v>
      </c>
      <c r="C69" s="16" t="s">
        <v>91</v>
      </c>
      <c r="D69" s="14" t="s">
        <v>120</v>
      </c>
      <c r="E69" s="15"/>
      <c r="F69" s="15"/>
      <c r="G69" s="881"/>
      <c r="H69" s="15"/>
      <c r="I69" s="15"/>
      <c r="J69" s="409"/>
      <c r="K69" s="409"/>
      <c r="L69" s="409"/>
      <c r="M69" s="409"/>
      <c r="N69" s="15"/>
      <c r="O69" s="15"/>
      <c r="P69" s="409"/>
      <c r="Q69" s="409"/>
      <c r="R69" s="409"/>
      <c r="S69" s="409"/>
      <c r="T69" s="15"/>
      <c r="U69" s="15"/>
      <c r="V69" s="15"/>
      <c r="W69" s="409"/>
      <c r="X69" s="15"/>
      <c r="Y69" s="15"/>
    </row>
    <row r="70" spans="1:25" x14ac:dyDescent="0.25">
      <c r="A70" s="392" t="s">
        <v>918</v>
      </c>
      <c r="B70" s="15" t="s">
        <v>28</v>
      </c>
      <c r="C70" s="14" t="s">
        <v>84</v>
      </c>
      <c r="D70" s="16" t="s">
        <v>121</v>
      </c>
      <c r="E70" s="15"/>
      <c r="F70" s="15"/>
      <c r="G70" s="881"/>
      <c r="H70" s="15"/>
      <c r="I70" s="15"/>
      <c r="J70" s="409"/>
      <c r="K70" s="409"/>
      <c r="L70" s="409"/>
      <c r="M70" s="409"/>
      <c r="N70" s="15"/>
      <c r="O70" s="15"/>
      <c r="P70" s="409"/>
      <c r="Q70" s="409"/>
      <c r="R70" s="409"/>
      <c r="S70" s="409"/>
      <c r="T70" s="15"/>
      <c r="U70" s="15"/>
      <c r="V70" s="15"/>
      <c r="W70" s="409"/>
      <c r="X70" s="15"/>
      <c r="Y70" s="15"/>
    </row>
    <row r="71" spans="1:25" x14ac:dyDescent="0.25">
      <c r="A71" s="389" t="s">
        <v>918</v>
      </c>
      <c r="B71" s="17" t="s">
        <v>38</v>
      </c>
      <c r="C71" s="20" t="s">
        <v>84</v>
      </c>
      <c r="D71" s="20" t="s">
        <v>120</v>
      </c>
      <c r="E71" s="19">
        <v>12</v>
      </c>
      <c r="F71" s="19">
        <v>85</v>
      </c>
      <c r="G71" s="882">
        <v>0.41563889326631409</v>
      </c>
      <c r="H71" s="19">
        <v>85</v>
      </c>
      <c r="I71" s="19">
        <v>77</v>
      </c>
      <c r="J71" s="401">
        <v>0.89252873563218371</v>
      </c>
      <c r="K71" s="401">
        <v>3.3592924973431221E-2</v>
      </c>
      <c r="L71" s="401">
        <v>0.82668660268425853</v>
      </c>
      <c r="M71" s="401">
        <v>0.95837086858010889</v>
      </c>
      <c r="N71" s="19">
        <v>15</v>
      </c>
      <c r="O71" s="19">
        <v>15</v>
      </c>
      <c r="P71" s="401"/>
      <c r="Q71" s="401"/>
      <c r="R71" s="401"/>
      <c r="S71" s="401"/>
      <c r="T71" s="19">
        <v>100</v>
      </c>
      <c r="U71" s="19">
        <v>92</v>
      </c>
      <c r="V71" s="401">
        <v>0.89396551724137907</v>
      </c>
      <c r="W71" s="401">
        <v>3.0788174876847225E-2</v>
      </c>
      <c r="X71" s="401">
        <v>0.83362069448275855</v>
      </c>
      <c r="Y71" s="401">
        <v>0.95431033999999959</v>
      </c>
    </row>
    <row r="72" spans="1:25" x14ac:dyDescent="0.25">
      <c r="A72" s="390" t="s">
        <v>918</v>
      </c>
      <c r="B72" s="67" t="s">
        <v>29</v>
      </c>
      <c r="C72" s="67" t="s">
        <v>25</v>
      </c>
      <c r="D72" s="390" t="s">
        <v>122</v>
      </c>
      <c r="E72" s="67"/>
      <c r="F72" s="67"/>
      <c r="G72" s="885"/>
      <c r="H72" s="67"/>
      <c r="I72" s="67"/>
      <c r="J72" s="879"/>
      <c r="K72" s="879"/>
      <c r="L72" s="879"/>
      <c r="M72" s="879"/>
      <c r="N72" s="67"/>
      <c r="O72" s="67"/>
      <c r="P72" s="879"/>
      <c r="Q72" s="879"/>
      <c r="R72" s="879"/>
      <c r="S72" s="879"/>
      <c r="T72" s="67"/>
      <c r="U72" s="67"/>
      <c r="V72" s="879"/>
      <c r="W72" s="879"/>
      <c r="X72" s="879"/>
      <c r="Y72" s="879"/>
    </row>
    <row r="73" spans="1:25" x14ac:dyDescent="0.25">
      <c r="A73" s="392" t="s">
        <v>918</v>
      </c>
      <c r="B73" s="15" t="s">
        <v>29</v>
      </c>
      <c r="C73" s="16" t="s">
        <v>89</v>
      </c>
      <c r="D73" s="14" t="s">
        <v>120</v>
      </c>
      <c r="E73" s="15"/>
      <c r="F73" s="15"/>
      <c r="G73" s="881"/>
      <c r="H73" s="15"/>
      <c r="I73" s="15"/>
      <c r="J73" s="409"/>
      <c r="K73" s="409"/>
      <c r="L73" s="409"/>
      <c r="M73" s="409"/>
      <c r="N73" s="15"/>
      <c r="O73" s="15"/>
      <c r="P73" s="409"/>
      <c r="Q73" s="409"/>
      <c r="R73" s="409"/>
      <c r="S73" s="409"/>
      <c r="T73" s="15"/>
      <c r="U73" s="15"/>
      <c r="V73" s="409"/>
      <c r="W73" s="409"/>
      <c r="X73" s="409"/>
      <c r="Y73" s="409"/>
    </row>
    <row r="74" spans="1:25" x14ac:dyDescent="0.25">
      <c r="A74" s="390" t="s">
        <v>918</v>
      </c>
      <c r="B74" s="67" t="s">
        <v>29</v>
      </c>
      <c r="C74" s="67" t="s">
        <v>87</v>
      </c>
      <c r="D74" s="390" t="s">
        <v>122</v>
      </c>
      <c r="E74" s="67"/>
      <c r="F74" s="67"/>
      <c r="G74" s="885"/>
      <c r="H74" s="67"/>
      <c r="I74" s="67"/>
      <c r="J74" s="879"/>
      <c r="K74" s="879"/>
      <c r="L74" s="879"/>
      <c r="M74" s="879"/>
      <c r="N74" s="67"/>
      <c r="O74" s="67"/>
      <c r="P74" s="879"/>
      <c r="Q74" s="879"/>
      <c r="R74" s="879"/>
      <c r="S74" s="879"/>
      <c r="T74" s="67"/>
      <c r="U74" s="67"/>
      <c r="V74" s="879"/>
      <c r="W74" s="879"/>
      <c r="X74" s="879"/>
      <c r="Y74" s="879"/>
    </row>
    <row r="75" spans="1:25" x14ac:dyDescent="0.25">
      <c r="A75" s="392" t="s">
        <v>918</v>
      </c>
      <c r="B75" s="15" t="s">
        <v>29</v>
      </c>
      <c r="C75" s="16" t="s">
        <v>91</v>
      </c>
      <c r="D75" s="14" t="s">
        <v>120</v>
      </c>
      <c r="E75" s="15"/>
      <c r="F75" s="15"/>
      <c r="G75" s="881"/>
      <c r="H75" s="15"/>
      <c r="I75" s="15"/>
      <c r="J75" s="409"/>
      <c r="K75" s="409"/>
      <c r="L75" s="409"/>
      <c r="M75" s="409"/>
      <c r="N75" s="15"/>
      <c r="O75" s="15"/>
      <c r="P75" s="409"/>
      <c r="Q75" s="409"/>
      <c r="R75" s="409"/>
      <c r="S75" s="409"/>
      <c r="T75" s="15"/>
      <c r="U75" s="15"/>
      <c r="V75" s="409"/>
      <c r="W75" s="409"/>
      <c r="X75" s="409"/>
      <c r="Y75" s="409"/>
    </row>
    <row r="76" spans="1:25" x14ac:dyDescent="0.25">
      <c r="A76" s="392" t="s">
        <v>918</v>
      </c>
      <c r="B76" s="15" t="s">
        <v>29</v>
      </c>
      <c r="C76" s="14" t="s">
        <v>84</v>
      </c>
      <c r="D76" s="16" t="s">
        <v>121</v>
      </c>
      <c r="E76" s="15"/>
      <c r="F76" s="15"/>
      <c r="G76" s="881"/>
      <c r="H76" s="15"/>
      <c r="I76" s="15"/>
      <c r="J76" s="409"/>
      <c r="K76" s="409"/>
      <c r="L76" s="409"/>
      <c r="M76" s="409"/>
      <c r="N76" s="15"/>
      <c r="O76" s="15"/>
      <c r="P76" s="409"/>
      <c r="Q76" s="409"/>
      <c r="R76" s="409"/>
      <c r="S76" s="409"/>
      <c r="T76" s="15"/>
      <c r="U76" s="15"/>
      <c r="V76" s="409"/>
      <c r="W76" s="409"/>
      <c r="X76" s="409"/>
      <c r="Y76" s="409"/>
    </row>
    <row r="77" spans="1:25" x14ac:dyDescent="0.25">
      <c r="A77" s="389" t="s">
        <v>918</v>
      </c>
      <c r="B77" s="17" t="s">
        <v>92</v>
      </c>
      <c r="C77" s="20" t="s">
        <v>84</v>
      </c>
      <c r="D77" s="20" t="s">
        <v>120</v>
      </c>
      <c r="E77" s="19">
        <v>14</v>
      </c>
      <c r="F77" s="19">
        <v>445</v>
      </c>
      <c r="G77" s="882">
        <v>0.55119245176942777</v>
      </c>
      <c r="H77" s="19">
        <v>445</v>
      </c>
      <c r="I77" s="19">
        <v>398</v>
      </c>
      <c r="J77" s="401">
        <v>0.85512917570414182</v>
      </c>
      <c r="K77" s="401">
        <v>1.6685004272066255E-2</v>
      </c>
      <c r="L77" s="401">
        <v>0.82242656733089192</v>
      </c>
      <c r="M77" s="401">
        <v>0.88783178407739172</v>
      </c>
      <c r="N77" s="19">
        <v>35</v>
      </c>
      <c r="O77" s="19">
        <v>30</v>
      </c>
      <c r="P77" s="401">
        <v>0.81159420289855044</v>
      </c>
      <c r="Q77" s="401">
        <v>6.6097126092703684E-2</v>
      </c>
      <c r="R77" s="401">
        <v>0.68204383575685124</v>
      </c>
      <c r="S77" s="401">
        <v>0.94114457004024965</v>
      </c>
      <c r="T77" s="19">
        <v>480</v>
      </c>
      <c r="U77" s="19">
        <v>428</v>
      </c>
      <c r="V77" s="401">
        <v>0.85973760807444222</v>
      </c>
      <c r="W77" s="401">
        <v>1.5850134945329789E-2</v>
      </c>
      <c r="X77" s="401">
        <v>0.82867134358159578</v>
      </c>
      <c r="Y77" s="401">
        <v>0.89080387256728866</v>
      </c>
    </row>
    <row r="78" spans="1:25" x14ac:dyDescent="0.25">
      <c r="A78" s="392" t="s">
        <v>918</v>
      </c>
      <c r="B78" s="14" t="s">
        <v>86</v>
      </c>
      <c r="C78" s="16" t="s">
        <v>89</v>
      </c>
      <c r="D78" s="392" t="s">
        <v>122</v>
      </c>
      <c r="E78" s="15"/>
      <c r="F78" s="15"/>
      <c r="G78" s="881"/>
      <c r="H78" s="15"/>
      <c r="I78" s="15"/>
      <c r="J78" s="409"/>
      <c r="K78" s="409"/>
      <c r="L78" s="409"/>
      <c r="M78" s="409"/>
      <c r="N78" s="15"/>
      <c r="O78" s="15"/>
      <c r="P78" s="409"/>
      <c r="Q78" s="409"/>
      <c r="R78" s="409"/>
      <c r="S78" s="409"/>
      <c r="T78" s="15"/>
      <c r="U78" s="15"/>
      <c r="V78" s="409"/>
      <c r="W78" s="409"/>
      <c r="X78" s="409"/>
      <c r="Y78" s="409"/>
    </row>
    <row r="79" spans="1:25" x14ac:dyDescent="0.25">
      <c r="A79" s="392" t="s">
        <v>918</v>
      </c>
      <c r="B79" s="14" t="s">
        <v>86</v>
      </c>
      <c r="C79" s="16" t="s">
        <v>91</v>
      </c>
      <c r="D79" s="392" t="s">
        <v>122</v>
      </c>
      <c r="E79" s="15"/>
      <c r="F79" s="15"/>
      <c r="G79" s="881"/>
      <c r="H79" s="15"/>
      <c r="I79" s="15"/>
      <c r="J79" s="409"/>
      <c r="K79" s="409"/>
      <c r="L79" s="409"/>
      <c r="M79" s="409"/>
      <c r="N79" s="15"/>
      <c r="O79" s="15"/>
      <c r="P79" s="409"/>
      <c r="Q79" s="409"/>
      <c r="R79" s="409"/>
      <c r="S79" s="409"/>
      <c r="T79" s="15"/>
      <c r="U79" s="15"/>
      <c r="V79" s="409"/>
      <c r="W79" s="409"/>
      <c r="X79" s="409"/>
      <c r="Y79" s="409"/>
    </row>
    <row r="80" spans="1:25" x14ac:dyDescent="0.25">
      <c r="A80" s="389" t="s">
        <v>918</v>
      </c>
      <c r="B80" s="20" t="s">
        <v>86</v>
      </c>
      <c r="C80" s="20" t="s">
        <v>84</v>
      </c>
      <c r="D80" s="17" t="s">
        <v>121</v>
      </c>
      <c r="E80" s="19"/>
      <c r="F80" s="19"/>
      <c r="G80" s="882"/>
      <c r="H80" s="19"/>
      <c r="I80" s="19"/>
      <c r="J80" s="401"/>
      <c r="K80" s="401"/>
      <c r="L80" s="401"/>
      <c r="M80" s="401"/>
      <c r="N80" s="19"/>
      <c r="O80" s="19"/>
      <c r="P80" s="401"/>
      <c r="Q80" s="401"/>
      <c r="R80" s="401"/>
      <c r="S80" s="401"/>
      <c r="T80" s="19"/>
      <c r="U80" s="19"/>
      <c r="V80" s="401"/>
      <c r="W80" s="401"/>
      <c r="X80" s="401"/>
      <c r="Y80" s="401"/>
    </row>
    <row r="81" spans="1:25" x14ac:dyDescent="0.25">
      <c r="A81" s="389" t="s">
        <v>918</v>
      </c>
      <c r="B81" s="20" t="s">
        <v>86</v>
      </c>
      <c r="C81" s="17" t="s">
        <v>89</v>
      </c>
      <c r="D81" s="20" t="s">
        <v>120</v>
      </c>
      <c r="E81" s="19">
        <v>38</v>
      </c>
      <c r="F81" s="19">
        <v>577</v>
      </c>
      <c r="G81" s="882">
        <v>0.90037745913679201</v>
      </c>
      <c r="H81" s="19">
        <v>577</v>
      </c>
      <c r="I81" s="19">
        <v>521</v>
      </c>
      <c r="J81" s="401">
        <v>0.88468619860139674</v>
      </c>
      <c r="K81" s="401">
        <v>1.3296806969080031E-2</v>
      </c>
      <c r="L81" s="401">
        <v>0.85862445694199985</v>
      </c>
      <c r="M81" s="401">
        <v>0.91074794026079364</v>
      </c>
      <c r="N81" s="19">
        <v>53</v>
      </c>
      <c r="O81" s="19">
        <v>48</v>
      </c>
      <c r="P81" s="401">
        <v>0.86622705544144107</v>
      </c>
      <c r="Q81" s="401">
        <v>4.6758662574021115E-2</v>
      </c>
      <c r="R81" s="401">
        <v>0.77458007679635965</v>
      </c>
      <c r="S81" s="401">
        <v>0.9578740340865225</v>
      </c>
      <c r="T81" s="19">
        <v>630</v>
      </c>
      <c r="U81" s="19">
        <v>569</v>
      </c>
      <c r="V81" s="401">
        <v>0.8857579034339923</v>
      </c>
      <c r="W81" s="401">
        <v>1.2673609622136175E-2</v>
      </c>
      <c r="X81" s="401">
        <v>0.86091762857460541</v>
      </c>
      <c r="Y81" s="401">
        <v>0.91059817829337919</v>
      </c>
    </row>
    <row r="82" spans="1:25" x14ac:dyDescent="0.25">
      <c r="A82" s="389" t="s">
        <v>918</v>
      </c>
      <c r="B82" s="20" t="s">
        <v>86</v>
      </c>
      <c r="C82" s="17" t="s">
        <v>91</v>
      </c>
      <c r="D82" s="20" t="s">
        <v>120</v>
      </c>
      <c r="E82" s="19">
        <v>10</v>
      </c>
      <c r="F82" s="19">
        <v>54</v>
      </c>
      <c r="G82" s="882">
        <v>9.9622540863208042E-2</v>
      </c>
      <c r="H82" s="19">
        <v>54</v>
      </c>
      <c r="I82" s="19">
        <v>47</v>
      </c>
      <c r="J82" s="401">
        <v>0.77784416267294743</v>
      </c>
      <c r="K82" s="401">
        <v>5.6568971548106937E-2</v>
      </c>
      <c r="L82" s="401">
        <v>0.66696897843865788</v>
      </c>
      <c r="M82" s="401">
        <v>0.88871934690723697</v>
      </c>
      <c r="N82" s="19">
        <v>6</v>
      </c>
      <c r="O82" s="19">
        <v>6</v>
      </c>
      <c r="P82" s="19"/>
      <c r="Q82" s="401"/>
      <c r="R82" s="401"/>
      <c r="S82" s="401"/>
      <c r="T82" s="19">
        <v>60</v>
      </c>
      <c r="U82" s="19">
        <v>53</v>
      </c>
      <c r="V82" s="401">
        <v>0.79979975239243672</v>
      </c>
      <c r="W82" s="401">
        <v>5.1659156733573318E-2</v>
      </c>
      <c r="X82" s="401">
        <v>0.698547805194633</v>
      </c>
      <c r="Y82" s="401">
        <v>0.90105169959024045</v>
      </c>
    </row>
    <row r="83" spans="1:25" x14ac:dyDescent="0.25">
      <c r="A83" s="397" t="s">
        <v>918</v>
      </c>
      <c r="B83" s="32" t="s">
        <v>86</v>
      </c>
      <c r="C83" s="32" t="s">
        <v>84</v>
      </c>
      <c r="D83" s="32" t="s">
        <v>120</v>
      </c>
      <c r="E83" s="35">
        <v>39</v>
      </c>
      <c r="F83" s="35">
        <v>631</v>
      </c>
      <c r="G83" s="883">
        <v>1</v>
      </c>
      <c r="H83" s="35">
        <v>631</v>
      </c>
      <c r="I83" s="35">
        <v>568</v>
      </c>
      <c r="J83" s="880">
        <v>0.87404232351120548</v>
      </c>
      <c r="K83" s="880">
        <v>1.3208815443622287E-2</v>
      </c>
      <c r="L83" s="880">
        <v>0.84815304524170576</v>
      </c>
      <c r="M83" s="880">
        <v>0.89993160178070519</v>
      </c>
      <c r="N83" s="35">
        <v>59</v>
      </c>
      <c r="O83" s="35">
        <v>54</v>
      </c>
      <c r="P83" s="880">
        <v>0.87815391569996937</v>
      </c>
      <c r="Q83" s="880">
        <v>4.2585828796097375E-2</v>
      </c>
      <c r="R83" s="880">
        <v>0.79468569125961852</v>
      </c>
      <c r="S83" s="880">
        <v>0.96162214014032021</v>
      </c>
      <c r="T83" s="35">
        <v>690</v>
      </c>
      <c r="U83" s="35">
        <v>622</v>
      </c>
      <c r="V83" s="880">
        <v>0.87719453401932812</v>
      </c>
      <c r="W83" s="880">
        <v>1.2494884953796553E-2</v>
      </c>
      <c r="X83" s="880">
        <v>0.85270455950988688</v>
      </c>
      <c r="Y83" s="880">
        <v>0.90168450852876936</v>
      </c>
    </row>
    <row r="84" spans="1:25" x14ac:dyDescent="0.25">
      <c r="A84" s="67" t="s">
        <v>633</v>
      </c>
      <c r="B84" s="67" t="s">
        <v>26</v>
      </c>
      <c r="C84" s="67" t="s">
        <v>25</v>
      </c>
      <c r="D84" s="67" t="s">
        <v>119</v>
      </c>
      <c r="E84" s="580">
        <v>10</v>
      </c>
      <c r="F84" s="589">
        <v>31</v>
      </c>
      <c r="G84" s="597">
        <v>3.5999788303445099E-7</v>
      </c>
      <c r="H84" s="589">
        <v>31</v>
      </c>
      <c r="I84" s="589">
        <v>31</v>
      </c>
      <c r="J84" s="605">
        <v>1</v>
      </c>
      <c r="K84" s="605">
        <v>0</v>
      </c>
      <c r="L84" s="605">
        <v>1</v>
      </c>
      <c r="M84" s="605">
        <v>1</v>
      </c>
      <c r="N84" s="589">
        <v>3</v>
      </c>
      <c r="O84" s="589">
        <v>3</v>
      </c>
      <c r="P84" s="605"/>
      <c r="Q84" s="605"/>
      <c r="R84" s="605"/>
      <c r="S84" s="605"/>
      <c r="T84" s="589">
        <v>34</v>
      </c>
      <c r="U84" s="589">
        <v>34</v>
      </c>
      <c r="V84" s="605">
        <v>1</v>
      </c>
      <c r="W84" s="605">
        <v>0</v>
      </c>
      <c r="X84" s="605">
        <v>1</v>
      </c>
      <c r="Y84" s="605">
        <v>1</v>
      </c>
    </row>
    <row r="85" spans="1:25" x14ac:dyDescent="0.25">
      <c r="A85" s="67" t="s">
        <v>633</v>
      </c>
      <c r="B85" s="67" t="s">
        <v>26</v>
      </c>
      <c r="C85" s="67" t="s">
        <v>87</v>
      </c>
      <c r="D85" s="67" t="s">
        <v>119</v>
      </c>
      <c r="E85" s="580">
        <v>10</v>
      </c>
      <c r="F85" s="589">
        <v>54</v>
      </c>
      <c r="G85" s="597">
        <v>4.9055191022459793E-7</v>
      </c>
      <c r="H85" s="589">
        <v>54</v>
      </c>
      <c r="I85" s="589">
        <v>54</v>
      </c>
      <c r="J85" s="605">
        <v>1</v>
      </c>
      <c r="K85" s="605">
        <v>0</v>
      </c>
      <c r="L85" s="605">
        <v>1</v>
      </c>
      <c r="M85" s="605">
        <v>1</v>
      </c>
      <c r="N85" s="589">
        <v>5</v>
      </c>
      <c r="O85" s="589">
        <v>5</v>
      </c>
      <c r="P85" s="605"/>
      <c r="Q85" s="605"/>
      <c r="R85" s="605"/>
      <c r="S85" s="605"/>
      <c r="T85" s="589">
        <v>59</v>
      </c>
      <c r="U85" s="589">
        <v>59</v>
      </c>
      <c r="V85" s="605">
        <v>1</v>
      </c>
      <c r="W85" s="605">
        <v>0</v>
      </c>
      <c r="X85" s="605">
        <v>1</v>
      </c>
      <c r="Y85" s="605">
        <v>1</v>
      </c>
    </row>
    <row r="86" spans="1:25" x14ac:dyDescent="0.25">
      <c r="A86" s="15" t="s">
        <v>633</v>
      </c>
      <c r="B86" s="15" t="s">
        <v>26</v>
      </c>
      <c r="C86" s="15" t="s">
        <v>84</v>
      </c>
      <c r="D86" s="16" t="s">
        <v>121</v>
      </c>
      <c r="E86" s="581">
        <v>10</v>
      </c>
      <c r="F86" s="590">
        <v>85</v>
      </c>
      <c r="G86" s="598">
        <v>2.1201811364624154E-7</v>
      </c>
      <c r="H86" s="590">
        <v>85</v>
      </c>
      <c r="I86" s="590">
        <v>85</v>
      </c>
      <c r="J86" s="606">
        <v>1</v>
      </c>
      <c r="K86" s="606">
        <v>0</v>
      </c>
      <c r="L86" s="606">
        <v>1</v>
      </c>
      <c r="M86" s="606">
        <v>1</v>
      </c>
      <c r="N86" s="590">
        <v>8</v>
      </c>
      <c r="O86" s="590">
        <v>8</v>
      </c>
      <c r="P86" s="606"/>
      <c r="Q86" s="606"/>
      <c r="R86" s="606"/>
      <c r="S86" s="606"/>
      <c r="T86" s="590">
        <v>93</v>
      </c>
      <c r="U86" s="590">
        <v>93</v>
      </c>
      <c r="V86" s="606">
        <v>1</v>
      </c>
      <c r="W86" s="606">
        <v>0</v>
      </c>
      <c r="X86" s="606">
        <v>1</v>
      </c>
      <c r="Y86" s="606">
        <v>1</v>
      </c>
    </row>
    <row r="87" spans="1:25" x14ac:dyDescent="0.25">
      <c r="A87" s="67" t="s">
        <v>633</v>
      </c>
      <c r="B87" s="67" t="s">
        <v>28</v>
      </c>
      <c r="C87" s="67" t="s">
        <v>25</v>
      </c>
      <c r="D87" s="67" t="s">
        <v>119</v>
      </c>
      <c r="E87" s="580">
        <v>10</v>
      </c>
      <c r="F87" s="589">
        <v>651</v>
      </c>
      <c r="G87" s="597">
        <v>1.7215049289447918E-6</v>
      </c>
      <c r="H87" s="589">
        <v>651</v>
      </c>
      <c r="I87" s="589">
        <v>647</v>
      </c>
      <c r="J87" s="605">
        <v>0.99385560675883255</v>
      </c>
      <c r="K87" s="605">
        <v>3.0627436854966635E-3</v>
      </c>
      <c r="L87" s="605">
        <v>0.98785262913525906</v>
      </c>
      <c r="M87" s="605">
        <v>0.99985858438240605</v>
      </c>
      <c r="N87" s="589">
        <v>62</v>
      </c>
      <c r="O87" s="589">
        <v>62</v>
      </c>
      <c r="P87" s="605">
        <v>1</v>
      </c>
      <c r="Q87" s="605">
        <v>0</v>
      </c>
      <c r="R87" s="605">
        <v>1</v>
      </c>
      <c r="S87" s="605">
        <v>1</v>
      </c>
      <c r="T87" s="589">
        <v>713</v>
      </c>
      <c r="U87" s="589">
        <v>709</v>
      </c>
      <c r="V87" s="605">
        <v>0.99438990182328202</v>
      </c>
      <c r="W87" s="605">
        <v>2.797169721422469E-3</v>
      </c>
      <c r="X87" s="605">
        <v>0.98890744916929396</v>
      </c>
      <c r="Y87" s="605">
        <v>0.99987235447727008</v>
      </c>
    </row>
    <row r="88" spans="1:25" x14ac:dyDescent="0.25">
      <c r="A88" s="15" t="s">
        <v>633</v>
      </c>
      <c r="B88" s="15" t="s">
        <v>28</v>
      </c>
      <c r="C88" s="16" t="s">
        <v>89</v>
      </c>
      <c r="D88" s="14" t="s">
        <v>120</v>
      </c>
      <c r="E88" s="581">
        <v>10</v>
      </c>
      <c r="F88" s="590">
        <v>651</v>
      </c>
      <c r="G88" s="598">
        <v>1.7215049289447918E-6</v>
      </c>
      <c r="H88" s="590">
        <v>651</v>
      </c>
      <c r="I88" s="590">
        <v>647</v>
      </c>
      <c r="J88" s="606">
        <v>0.99385560675883255</v>
      </c>
      <c r="K88" s="606">
        <v>3.0627436854966635E-3</v>
      </c>
      <c r="L88" s="606">
        <v>0.98785262913525906</v>
      </c>
      <c r="M88" s="606">
        <v>0.99985858438240605</v>
      </c>
      <c r="N88" s="590">
        <v>62</v>
      </c>
      <c r="O88" s="590">
        <v>62</v>
      </c>
      <c r="P88" s="606">
        <v>1</v>
      </c>
      <c r="Q88" s="606">
        <v>0</v>
      </c>
      <c r="R88" s="606">
        <v>1</v>
      </c>
      <c r="S88" s="606">
        <v>1</v>
      </c>
      <c r="T88" s="590">
        <v>713</v>
      </c>
      <c r="U88" s="590">
        <v>709</v>
      </c>
      <c r="V88" s="606">
        <v>0.99438990182328202</v>
      </c>
      <c r="W88" s="606">
        <v>2.797169721422469E-3</v>
      </c>
      <c r="X88" s="606">
        <v>0.98890744916929396</v>
      </c>
      <c r="Y88" s="606">
        <v>0.99987235447727008</v>
      </c>
    </row>
    <row r="89" spans="1:25" x14ac:dyDescent="0.25">
      <c r="A89" s="67" t="s">
        <v>633</v>
      </c>
      <c r="B89" s="67" t="s">
        <v>28</v>
      </c>
      <c r="C89" s="67" t="s">
        <v>87</v>
      </c>
      <c r="D89" s="67" t="s">
        <v>119</v>
      </c>
      <c r="E89" s="580">
        <v>10</v>
      </c>
      <c r="F89" s="589">
        <v>356</v>
      </c>
      <c r="G89" s="597">
        <v>3.9649645105375046E-6</v>
      </c>
      <c r="H89" s="589">
        <v>356</v>
      </c>
      <c r="I89" s="589">
        <v>356</v>
      </c>
      <c r="J89" s="605">
        <v>1</v>
      </c>
      <c r="K89" s="605">
        <v>0</v>
      </c>
      <c r="L89" s="605">
        <v>1</v>
      </c>
      <c r="M89" s="605">
        <v>1</v>
      </c>
      <c r="N89" s="589">
        <v>63</v>
      </c>
      <c r="O89" s="589">
        <v>63</v>
      </c>
      <c r="P89" s="605">
        <v>1</v>
      </c>
      <c r="Q89" s="605">
        <v>0</v>
      </c>
      <c r="R89" s="605">
        <v>1</v>
      </c>
      <c r="S89" s="605">
        <v>1</v>
      </c>
      <c r="T89" s="589">
        <v>419</v>
      </c>
      <c r="U89" s="589">
        <v>419</v>
      </c>
      <c r="V89" s="605">
        <v>1</v>
      </c>
      <c r="W89" s="605">
        <v>0</v>
      </c>
      <c r="X89" s="605">
        <v>1</v>
      </c>
      <c r="Y89" s="605">
        <v>1</v>
      </c>
    </row>
    <row r="90" spans="1:25" x14ac:dyDescent="0.25">
      <c r="A90" s="15" t="s">
        <v>633</v>
      </c>
      <c r="B90" s="15" t="s">
        <v>28</v>
      </c>
      <c r="C90" s="16" t="s">
        <v>91</v>
      </c>
      <c r="D90" s="14" t="s">
        <v>120</v>
      </c>
      <c r="E90" s="581">
        <v>10</v>
      </c>
      <c r="F90" s="590">
        <v>356</v>
      </c>
      <c r="G90" s="598">
        <v>3.9649645105375046E-6</v>
      </c>
      <c r="H90" s="590">
        <v>356</v>
      </c>
      <c r="I90" s="590">
        <v>356</v>
      </c>
      <c r="J90" s="606">
        <v>1</v>
      </c>
      <c r="K90" s="606">
        <v>0</v>
      </c>
      <c r="L90" s="606">
        <v>1</v>
      </c>
      <c r="M90" s="606">
        <v>1</v>
      </c>
      <c r="N90" s="590">
        <v>63</v>
      </c>
      <c r="O90" s="590">
        <v>63</v>
      </c>
      <c r="P90" s="606">
        <v>1</v>
      </c>
      <c r="Q90" s="606">
        <v>0</v>
      </c>
      <c r="R90" s="606">
        <v>1</v>
      </c>
      <c r="S90" s="606">
        <v>1</v>
      </c>
      <c r="T90" s="590">
        <v>419</v>
      </c>
      <c r="U90" s="590">
        <v>419</v>
      </c>
      <c r="V90" s="606">
        <v>1</v>
      </c>
      <c r="W90" s="606">
        <v>0</v>
      </c>
      <c r="X90" s="606">
        <v>1</v>
      </c>
      <c r="Y90" s="606">
        <v>1</v>
      </c>
    </row>
    <row r="91" spans="1:25" x14ac:dyDescent="0.25">
      <c r="A91" s="15" t="s">
        <v>633</v>
      </c>
      <c r="B91" s="15" t="s">
        <v>28</v>
      </c>
      <c r="C91" s="14" t="s">
        <v>84</v>
      </c>
      <c r="D91" s="16" t="s">
        <v>121</v>
      </c>
      <c r="E91" s="581">
        <v>10</v>
      </c>
      <c r="F91" s="590">
        <v>1007</v>
      </c>
      <c r="G91" s="598">
        <v>1.2579983946449937E-6</v>
      </c>
      <c r="H91" s="590">
        <v>1007</v>
      </c>
      <c r="I91" s="590">
        <v>1003</v>
      </c>
      <c r="J91" s="606">
        <v>0.99602780536246271</v>
      </c>
      <c r="K91" s="606">
        <v>1.9821488112473544E-3</v>
      </c>
      <c r="L91" s="606">
        <v>0.99214279369241787</v>
      </c>
      <c r="M91" s="606">
        <v>0.99991281703250756</v>
      </c>
      <c r="N91" s="590">
        <v>125</v>
      </c>
      <c r="O91" s="590">
        <v>125</v>
      </c>
      <c r="P91" s="606">
        <v>1</v>
      </c>
      <c r="Q91" s="606">
        <v>0</v>
      </c>
      <c r="R91" s="606">
        <v>1</v>
      </c>
      <c r="S91" s="606">
        <v>1</v>
      </c>
      <c r="T91" s="590">
        <v>1132</v>
      </c>
      <c r="U91" s="590">
        <v>1128</v>
      </c>
      <c r="V91" s="606">
        <v>0.99646643109540634</v>
      </c>
      <c r="W91" s="606">
        <v>1.7636601625802442E-3</v>
      </c>
      <c r="X91" s="606">
        <v>0.99300965717674905</v>
      </c>
      <c r="Y91" s="606">
        <v>0.99992320501406362</v>
      </c>
    </row>
    <row r="92" spans="1:25" x14ac:dyDescent="0.25">
      <c r="A92" s="389" t="s">
        <v>633</v>
      </c>
      <c r="B92" s="17" t="s">
        <v>38</v>
      </c>
      <c r="C92" s="20" t="s">
        <v>84</v>
      </c>
      <c r="D92" s="20" t="s">
        <v>120</v>
      </c>
      <c r="E92" s="582">
        <v>10</v>
      </c>
      <c r="F92" s="591">
        <v>1007</v>
      </c>
      <c r="G92" s="599">
        <v>1.2007605507369581E-6</v>
      </c>
      <c r="H92" s="591">
        <v>1007</v>
      </c>
      <c r="I92" s="591">
        <v>1003</v>
      </c>
      <c r="J92" s="607">
        <v>0.99602780536246271</v>
      </c>
      <c r="K92" s="607">
        <v>1.9821488112473544E-3</v>
      </c>
      <c r="L92" s="607">
        <v>0.99214279369241787</v>
      </c>
      <c r="M92" s="607">
        <v>0.99991281703250756</v>
      </c>
      <c r="N92" s="591">
        <v>125</v>
      </c>
      <c r="O92" s="591">
        <v>125</v>
      </c>
      <c r="P92" s="607">
        <v>1</v>
      </c>
      <c r="Q92" s="607">
        <v>0</v>
      </c>
      <c r="R92" s="607">
        <v>1</v>
      </c>
      <c r="S92" s="607">
        <v>1</v>
      </c>
      <c r="T92" s="591">
        <v>1132</v>
      </c>
      <c r="U92" s="591">
        <v>1128</v>
      </c>
      <c r="V92" s="607">
        <v>0.99646643109540634</v>
      </c>
      <c r="W92" s="607">
        <v>1.7636601625802442E-3</v>
      </c>
      <c r="X92" s="607">
        <v>0.99300965717674905</v>
      </c>
      <c r="Y92" s="607">
        <v>0.99992320501406362</v>
      </c>
    </row>
    <row r="93" spans="1:25" x14ac:dyDescent="0.25">
      <c r="A93" s="67" t="s">
        <v>633</v>
      </c>
      <c r="B93" s="67" t="s">
        <v>29</v>
      </c>
      <c r="C93" s="67" t="s">
        <v>25</v>
      </c>
      <c r="D93" s="67" t="s">
        <v>119</v>
      </c>
      <c r="E93" s="580">
        <v>10</v>
      </c>
      <c r="F93" s="589">
        <v>631</v>
      </c>
      <c r="G93" s="597">
        <v>5.5796526653779849E-6</v>
      </c>
      <c r="H93" s="589">
        <v>631</v>
      </c>
      <c r="I93" s="589">
        <v>626</v>
      </c>
      <c r="J93" s="605">
        <v>0.99207606973058637</v>
      </c>
      <c r="K93" s="605">
        <v>3.5296214489515475E-3</v>
      </c>
      <c r="L93" s="605">
        <v>0.98515801169064132</v>
      </c>
      <c r="M93" s="605">
        <v>0.99899412777053143</v>
      </c>
      <c r="N93" s="589">
        <v>67</v>
      </c>
      <c r="O93" s="589">
        <v>67</v>
      </c>
      <c r="P93" s="605">
        <v>1</v>
      </c>
      <c r="Q93" s="605">
        <v>0</v>
      </c>
      <c r="R93" s="605">
        <v>1</v>
      </c>
      <c r="S93" s="605">
        <v>1</v>
      </c>
      <c r="T93" s="589">
        <v>698</v>
      </c>
      <c r="U93" s="589">
        <v>693</v>
      </c>
      <c r="V93" s="605">
        <v>0.99283667621776506</v>
      </c>
      <c r="W93" s="605">
        <v>3.1920411804587934E-3</v>
      </c>
      <c r="X93" s="605">
        <v>0.9865802755040658</v>
      </c>
      <c r="Y93" s="605">
        <v>0.99909307693146432</v>
      </c>
    </row>
    <row r="94" spans="1:25" x14ac:dyDescent="0.25">
      <c r="A94" s="15" t="s">
        <v>633</v>
      </c>
      <c r="B94" s="15" t="s">
        <v>29</v>
      </c>
      <c r="C94" s="16" t="s">
        <v>89</v>
      </c>
      <c r="D94" s="14" t="s">
        <v>120</v>
      </c>
      <c r="E94" s="581">
        <v>10</v>
      </c>
      <c r="F94" s="590">
        <v>631</v>
      </c>
      <c r="G94" s="598">
        <v>5.5796526653779849E-6</v>
      </c>
      <c r="H94" s="590">
        <v>631</v>
      </c>
      <c r="I94" s="590">
        <v>626</v>
      </c>
      <c r="J94" s="606">
        <v>0.99207606973058637</v>
      </c>
      <c r="K94" s="606">
        <v>3.5296214489515475E-3</v>
      </c>
      <c r="L94" s="606">
        <v>0.98515801169064132</v>
      </c>
      <c r="M94" s="606">
        <v>0.99899412777053143</v>
      </c>
      <c r="N94" s="590">
        <v>67</v>
      </c>
      <c r="O94" s="590">
        <v>67</v>
      </c>
      <c r="P94" s="606">
        <v>1</v>
      </c>
      <c r="Q94" s="606">
        <v>0</v>
      </c>
      <c r="R94" s="606">
        <v>1</v>
      </c>
      <c r="S94" s="606">
        <v>1</v>
      </c>
      <c r="T94" s="590">
        <v>698</v>
      </c>
      <c r="U94" s="590">
        <v>693</v>
      </c>
      <c r="V94" s="606">
        <v>0.99283667621776506</v>
      </c>
      <c r="W94" s="606">
        <v>3.1920411804587934E-3</v>
      </c>
      <c r="X94" s="606">
        <v>0.9865802755040658</v>
      </c>
      <c r="Y94" s="606">
        <v>0.99909307693146432</v>
      </c>
    </row>
    <row r="95" spans="1:25" x14ac:dyDescent="0.25">
      <c r="A95" s="67" t="s">
        <v>633</v>
      </c>
      <c r="B95" s="67" t="s">
        <v>29</v>
      </c>
      <c r="C95" s="67" t="s">
        <v>87</v>
      </c>
      <c r="D95" s="67" t="s">
        <v>119</v>
      </c>
      <c r="E95" s="580">
        <v>10</v>
      </c>
      <c r="F95" s="589">
        <v>283</v>
      </c>
      <c r="G95" s="597">
        <v>1.5199300001072659E-5</v>
      </c>
      <c r="H95" s="589">
        <v>283</v>
      </c>
      <c r="I95" s="589">
        <v>281</v>
      </c>
      <c r="J95" s="605">
        <v>0.99293286219081267</v>
      </c>
      <c r="K95" s="605">
        <v>4.9795317348259585E-3</v>
      </c>
      <c r="L95" s="605">
        <v>0.98317297999055375</v>
      </c>
      <c r="M95" s="605">
        <v>1.0026927443910716</v>
      </c>
      <c r="N95" s="589">
        <v>49</v>
      </c>
      <c r="O95" s="589">
        <v>49</v>
      </c>
      <c r="P95" s="605">
        <v>1</v>
      </c>
      <c r="Q95" s="605">
        <v>0</v>
      </c>
      <c r="R95" s="605">
        <v>1</v>
      </c>
      <c r="S95" s="605">
        <v>1</v>
      </c>
      <c r="T95" s="589">
        <v>332</v>
      </c>
      <c r="U95" s="589">
        <v>330</v>
      </c>
      <c r="V95" s="605">
        <v>0.99397590361445787</v>
      </c>
      <c r="W95" s="605">
        <v>4.2468296638332164E-3</v>
      </c>
      <c r="X95" s="605">
        <v>0.9856521174733448</v>
      </c>
      <c r="Y95" s="605">
        <v>1.0022996897555709</v>
      </c>
    </row>
    <row r="96" spans="1:25" x14ac:dyDescent="0.25">
      <c r="A96" s="15" t="s">
        <v>633</v>
      </c>
      <c r="B96" s="15" t="s">
        <v>29</v>
      </c>
      <c r="C96" s="16" t="s">
        <v>91</v>
      </c>
      <c r="D96" s="14" t="s">
        <v>120</v>
      </c>
      <c r="E96" s="581">
        <v>10</v>
      </c>
      <c r="F96" s="590">
        <v>283</v>
      </c>
      <c r="G96" s="598">
        <v>1.5199300001072659E-5</v>
      </c>
      <c r="H96" s="590">
        <v>283</v>
      </c>
      <c r="I96" s="590">
        <v>281</v>
      </c>
      <c r="J96" s="606">
        <v>0.99293286219081267</v>
      </c>
      <c r="K96" s="606">
        <v>4.9795317348259585E-3</v>
      </c>
      <c r="L96" s="606">
        <v>0.98317297999055375</v>
      </c>
      <c r="M96" s="606">
        <v>1.0026927443910716</v>
      </c>
      <c r="N96" s="590">
        <v>49</v>
      </c>
      <c r="O96" s="590">
        <v>49</v>
      </c>
      <c r="P96" s="606">
        <v>1</v>
      </c>
      <c r="Q96" s="606">
        <v>0</v>
      </c>
      <c r="R96" s="606">
        <v>1</v>
      </c>
      <c r="S96" s="606">
        <v>1</v>
      </c>
      <c r="T96" s="590">
        <v>332</v>
      </c>
      <c r="U96" s="590">
        <v>330</v>
      </c>
      <c r="V96" s="606">
        <v>0.99397590361445787</v>
      </c>
      <c r="W96" s="606">
        <v>4.2468296638332164E-3</v>
      </c>
      <c r="X96" s="606">
        <v>0.9856521174733448</v>
      </c>
      <c r="Y96" s="606">
        <v>1.0022996897555709</v>
      </c>
    </row>
    <row r="97" spans="1:25" x14ac:dyDescent="0.25">
      <c r="A97" s="15" t="s">
        <v>633</v>
      </c>
      <c r="B97" s="15" t="s">
        <v>29</v>
      </c>
      <c r="C97" s="14" t="s">
        <v>84</v>
      </c>
      <c r="D97" s="16" t="s">
        <v>121</v>
      </c>
      <c r="E97" s="581">
        <v>10</v>
      </c>
      <c r="F97" s="590">
        <v>914</v>
      </c>
      <c r="G97" s="598">
        <v>4.0828864221262761E-6</v>
      </c>
      <c r="H97" s="590">
        <v>914</v>
      </c>
      <c r="I97" s="590">
        <v>907</v>
      </c>
      <c r="J97" s="606">
        <v>0.99234135667396062</v>
      </c>
      <c r="K97" s="606">
        <v>2.8835890649419609E-3</v>
      </c>
      <c r="L97" s="606">
        <v>0.98668952210667438</v>
      </c>
      <c r="M97" s="606">
        <v>0.99799319124124686</v>
      </c>
      <c r="N97" s="590">
        <v>116</v>
      </c>
      <c r="O97" s="590">
        <v>116</v>
      </c>
      <c r="P97" s="606">
        <v>1</v>
      </c>
      <c r="Q97" s="606">
        <v>0</v>
      </c>
      <c r="R97" s="606">
        <v>1</v>
      </c>
      <c r="S97" s="606">
        <v>1</v>
      </c>
      <c r="T97" s="590">
        <v>1030</v>
      </c>
      <c r="U97" s="590">
        <v>1023</v>
      </c>
      <c r="V97" s="606">
        <v>0.99320388349514566</v>
      </c>
      <c r="W97" s="606">
        <v>2.5599471523115504E-3</v>
      </c>
      <c r="X97" s="606">
        <v>0.98818638707661499</v>
      </c>
      <c r="Y97" s="606">
        <v>0.99822137991367632</v>
      </c>
    </row>
    <row r="98" spans="1:25" x14ac:dyDescent="0.25">
      <c r="A98" s="389" t="s">
        <v>633</v>
      </c>
      <c r="B98" s="17" t="s">
        <v>92</v>
      </c>
      <c r="C98" s="20" t="s">
        <v>84</v>
      </c>
      <c r="D98" s="20" t="s">
        <v>120</v>
      </c>
      <c r="E98" s="582">
        <v>10</v>
      </c>
      <c r="F98" s="591">
        <v>914</v>
      </c>
      <c r="G98" s="599">
        <v>4.0828864221262761E-6</v>
      </c>
      <c r="H98" s="591">
        <v>914</v>
      </c>
      <c r="I98" s="591">
        <v>907</v>
      </c>
      <c r="J98" s="607">
        <v>0.99234135667396062</v>
      </c>
      <c r="K98" s="607">
        <v>2.8835890649419609E-3</v>
      </c>
      <c r="L98" s="607">
        <v>0.98668952210667438</v>
      </c>
      <c r="M98" s="607">
        <v>0.99799319124124686</v>
      </c>
      <c r="N98" s="591">
        <v>116</v>
      </c>
      <c r="O98" s="591">
        <v>116</v>
      </c>
      <c r="P98" s="607">
        <v>1</v>
      </c>
      <c r="Q98" s="607">
        <v>0</v>
      </c>
      <c r="R98" s="607">
        <v>1</v>
      </c>
      <c r="S98" s="607">
        <v>1</v>
      </c>
      <c r="T98" s="591">
        <v>1030</v>
      </c>
      <c r="U98" s="591">
        <v>1023</v>
      </c>
      <c r="V98" s="607">
        <v>0.99320388349514566</v>
      </c>
      <c r="W98" s="607">
        <v>2.5599471523115504E-3</v>
      </c>
      <c r="X98" s="607">
        <v>0.98818638707661499</v>
      </c>
      <c r="Y98" s="607">
        <v>0.99822137991367632</v>
      </c>
    </row>
    <row r="99" spans="1:25" x14ac:dyDescent="0.25">
      <c r="A99" s="392" t="s">
        <v>633</v>
      </c>
      <c r="B99" s="14" t="s">
        <v>86</v>
      </c>
      <c r="C99" s="16" t="s">
        <v>89</v>
      </c>
      <c r="D99" s="15" t="s">
        <v>119</v>
      </c>
      <c r="E99" s="581">
        <v>30</v>
      </c>
      <c r="F99" s="590">
        <v>1313</v>
      </c>
      <c r="G99" s="598">
        <v>1.1896829363316432E-6</v>
      </c>
      <c r="H99" s="590">
        <v>1313</v>
      </c>
      <c r="I99" s="590">
        <v>1304</v>
      </c>
      <c r="J99" s="606">
        <v>0.99314546839299311</v>
      </c>
      <c r="K99" s="606">
        <v>2.2769996364946296E-3</v>
      </c>
      <c r="L99" s="606">
        <v>0.9886825491054636</v>
      </c>
      <c r="M99" s="606">
        <v>0.99760838768052262</v>
      </c>
      <c r="N99" s="590">
        <v>132</v>
      </c>
      <c r="O99" s="590">
        <v>132</v>
      </c>
      <c r="P99" s="606">
        <v>1</v>
      </c>
      <c r="Q99" s="606">
        <v>0</v>
      </c>
      <c r="R99" s="606">
        <v>1</v>
      </c>
      <c r="S99" s="606">
        <v>1</v>
      </c>
      <c r="T99" s="590">
        <v>1445</v>
      </c>
      <c r="U99" s="590">
        <v>1436</v>
      </c>
      <c r="V99" s="606">
        <v>0.99377162629757798</v>
      </c>
      <c r="W99" s="606">
        <v>2.0696490288766483E-3</v>
      </c>
      <c r="X99" s="606">
        <v>0.9897151142009798</v>
      </c>
      <c r="Y99" s="606">
        <v>0.99782813839417617</v>
      </c>
    </row>
    <row r="100" spans="1:25" x14ac:dyDescent="0.25">
      <c r="A100" s="392" t="s">
        <v>633</v>
      </c>
      <c r="B100" s="14" t="s">
        <v>86</v>
      </c>
      <c r="C100" s="16" t="s">
        <v>91</v>
      </c>
      <c r="D100" s="15" t="s">
        <v>119</v>
      </c>
      <c r="E100" s="581">
        <v>30</v>
      </c>
      <c r="F100" s="590">
        <v>693</v>
      </c>
      <c r="G100" s="598">
        <v>2.5793921868663022E-6</v>
      </c>
      <c r="H100" s="590">
        <v>693</v>
      </c>
      <c r="I100" s="590">
        <v>691</v>
      </c>
      <c r="J100" s="606">
        <v>0.99711399711399706</v>
      </c>
      <c r="K100" s="606">
        <v>2.0377653328399366E-3</v>
      </c>
      <c r="L100" s="606">
        <v>0.9931199770616308</v>
      </c>
      <c r="M100" s="606">
        <v>1.0011080171663633</v>
      </c>
      <c r="N100" s="590">
        <v>117</v>
      </c>
      <c r="O100" s="590">
        <v>117</v>
      </c>
      <c r="P100" s="606">
        <v>1</v>
      </c>
      <c r="Q100" s="606">
        <v>0</v>
      </c>
      <c r="R100" s="606">
        <v>1</v>
      </c>
      <c r="S100" s="606">
        <v>1</v>
      </c>
      <c r="T100" s="590">
        <v>810</v>
      </c>
      <c r="U100" s="590">
        <v>808</v>
      </c>
      <c r="V100" s="606">
        <v>0.9975308641975309</v>
      </c>
      <c r="W100" s="606">
        <v>1.7437858526277777E-3</v>
      </c>
      <c r="X100" s="606">
        <v>0.99411304392638045</v>
      </c>
      <c r="Y100" s="606">
        <v>1.0009486844686812</v>
      </c>
    </row>
    <row r="101" spans="1:25" x14ac:dyDescent="0.25">
      <c r="A101" s="389" t="s">
        <v>633</v>
      </c>
      <c r="B101" s="20" t="s">
        <v>86</v>
      </c>
      <c r="C101" s="20" t="s">
        <v>84</v>
      </c>
      <c r="D101" s="17" t="s">
        <v>121</v>
      </c>
      <c r="E101" s="582">
        <v>30</v>
      </c>
      <c r="F101" s="591">
        <v>2006</v>
      </c>
      <c r="G101" s="599">
        <v>8.1503578007074505E-7</v>
      </c>
      <c r="H101" s="591">
        <v>2006</v>
      </c>
      <c r="I101" s="591">
        <v>1995</v>
      </c>
      <c r="J101" s="607">
        <v>0.99451645064805594</v>
      </c>
      <c r="K101" s="607">
        <v>1.6488129870986504E-3</v>
      </c>
      <c r="L101" s="607">
        <v>0.99128477719334263</v>
      </c>
      <c r="M101" s="607">
        <v>0.99774812410276925</v>
      </c>
      <c r="N101" s="591">
        <v>249</v>
      </c>
      <c r="O101" s="591">
        <v>249</v>
      </c>
      <c r="P101" s="607">
        <v>1</v>
      </c>
      <c r="Q101" s="607">
        <v>0</v>
      </c>
      <c r="R101" s="607">
        <v>1</v>
      </c>
      <c r="S101" s="607">
        <v>1</v>
      </c>
      <c r="T101" s="591">
        <v>2255</v>
      </c>
      <c r="U101" s="591">
        <v>2244</v>
      </c>
      <c r="V101" s="607">
        <v>0.9951219512195123</v>
      </c>
      <c r="W101" s="607">
        <v>1.4671953757998397E-3</v>
      </c>
      <c r="X101" s="607">
        <v>0.99224624828294461</v>
      </c>
      <c r="Y101" s="607">
        <v>0.99799765415607999</v>
      </c>
    </row>
    <row r="102" spans="1:25" x14ac:dyDescent="0.25">
      <c r="A102" s="389" t="s">
        <v>633</v>
      </c>
      <c r="B102" s="20" t="s">
        <v>86</v>
      </c>
      <c r="C102" s="17" t="s">
        <v>89</v>
      </c>
      <c r="D102" s="20" t="s">
        <v>120</v>
      </c>
      <c r="E102" s="582">
        <v>30</v>
      </c>
      <c r="F102" s="591">
        <v>1313</v>
      </c>
      <c r="G102" s="599">
        <v>1.1896829363316432E-6</v>
      </c>
      <c r="H102" s="591">
        <v>1313</v>
      </c>
      <c r="I102" s="591">
        <v>1304</v>
      </c>
      <c r="J102" s="607">
        <v>0.99314546839299311</v>
      </c>
      <c r="K102" s="607">
        <v>2.2769996364946296E-3</v>
      </c>
      <c r="L102" s="607">
        <v>0.9886825491054636</v>
      </c>
      <c r="M102" s="607">
        <v>0.99760838768052262</v>
      </c>
      <c r="N102" s="591">
        <v>132</v>
      </c>
      <c r="O102" s="591">
        <v>132</v>
      </c>
      <c r="P102" s="607">
        <v>1</v>
      </c>
      <c r="Q102" s="607">
        <v>0</v>
      </c>
      <c r="R102" s="607">
        <v>1</v>
      </c>
      <c r="S102" s="607">
        <v>1</v>
      </c>
      <c r="T102" s="591">
        <v>1445</v>
      </c>
      <c r="U102" s="591">
        <v>1436</v>
      </c>
      <c r="V102" s="607">
        <v>0.99377162629757798</v>
      </c>
      <c r="W102" s="607">
        <v>2.0696490288766483E-3</v>
      </c>
      <c r="X102" s="607">
        <v>0.9897151142009798</v>
      </c>
      <c r="Y102" s="607">
        <v>0.99782813839417617</v>
      </c>
    </row>
    <row r="103" spans="1:25" x14ac:dyDescent="0.25">
      <c r="A103" s="389" t="s">
        <v>633</v>
      </c>
      <c r="B103" s="20" t="s">
        <v>86</v>
      </c>
      <c r="C103" s="17" t="s">
        <v>91</v>
      </c>
      <c r="D103" s="20" t="s">
        <v>120</v>
      </c>
      <c r="E103" s="582">
        <v>30</v>
      </c>
      <c r="F103" s="591">
        <v>693</v>
      </c>
      <c r="G103" s="599">
        <v>2.5793921868663022E-6</v>
      </c>
      <c r="H103" s="591">
        <v>693</v>
      </c>
      <c r="I103" s="591">
        <v>691</v>
      </c>
      <c r="J103" s="607">
        <v>0.99711399711399706</v>
      </c>
      <c r="K103" s="607">
        <v>2.0377653328399366E-3</v>
      </c>
      <c r="L103" s="607">
        <v>0.9931199770616308</v>
      </c>
      <c r="M103" s="607">
        <v>1.0011080171663633</v>
      </c>
      <c r="N103" s="591">
        <v>117</v>
      </c>
      <c r="O103" s="591">
        <v>117</v>
      </c>
      <c r="P103" s="607">
        <v>1</v>
      </c>
      <c r="Q103" s="607">
        <v>0</v>
      </c>
      <c r="R103" s="607">
        <v>1</v>
      </c>
      <c r="S103" s="607">
        <v>1</v>
      </c>
      <c r="T103" s="591">
        <v>810</v>
      </c>
      <c r="U103" s="591">
        <v>808</v>
      </c>
      <c r="V103" s="607">
        <v>0.9975308641975309</v>
      </c>
      <c r="W103" s="607">
        <v>1.7437858526277777E-3</v>
      </c>
      <c r="X103" s="607">
        <v>0.99411304392638045</v>
      </c>
      <c r="Y103" s="607">
        <v>1.0009486844686812</v>
      </c>
    </row>
    <row r="104" spans="1:25" x14ac:dyDescent="0.25">
      <c r="A104" s="397" t="s">
        <v>633</v>
      </c>
      <c r="B104" s="32" t="s">
        <v>86</v>
      </c>
      <c r="C104" s="32" t="s">
        <v>84</v>
      </c>
      <c r="D104" s="32" t="s">
        <v>120</v>
      </c>
      <c r="E104" s="583">
        <v>30</v>
      </c>
      <c r="F104" s="592">
        <v>2006</v>
      </c>
      <c r="G104" s="600">
        <v>8.1503578007074505E-7</v>
      </c>
      <c r="H104" s="592">
        <v>2006</v>
      </c>
      <c r="I104" s="592">
        <v>1995</v>
      </c>
      <c r="J104" s="608">
        <v>0.99451645064805594</v>
      </c>
      <c r="K104" s="608">
        <v>1.6488129870986504E-3</v>
      </c>
      <c r="L104" s="608">
        <v>0.99128477719334263</v>
      </c>
      <c r="M104" s="608">
        <v>0.99774812410276925</v>
      </c>
      <c r="N104" s="592">
        <v>249</v>
      </c>
      <c r="O104" s="592">
        <v>249</v>
      </c>
      <c r="P104" s="608">
        <v>1</v>
      </c>
      <c r="Q104" s="608">
        <v>0</v>
      </c>
      <c r="R104" s="608">
        <v>1</v>
      </c>
      <c r="S104" s="608">
        <v>1</v>
      </c>
      <c r="T104" s="592">
        <v>2255</v>
      </c>
      <c r="U104" s="592">
        <v>2244</v>
      </c>
      <c r="V104" s="608">
        <v>0.9951219512195123</v>
      </c>
      <c r="W104" s="608">
        <v>1.4671953757998397E-3</v>
      </c>
      <c r="X104" s="608">
        <v>0.99224624828294461</v>
      </c>
      <c r="Y104" s="608">
        <v>0.99799765415607999</v>
      </c>
    </row>
    <row r="105" spans="1:25" x14ac:dyDescent="0.25">
      <c r="A105" s="67" t="s">
        <v>895</v>
      </c>
      <c r="B105" s="67" t="s">
        <v>26</v>
      </c>
      <c r="C105" s="67" t="s">
        <v>25</v>
      </c>
      <c r="D105" s="390" t="s">
        <v>119</v>
      </c>
      <c r="E105" s="483">
        <v>12</v>
      </c>
      <c r="F105" s="586">
        <v>583</v>
      </c>
      <c r="G105" s="601">
        <v>1.2404191046637938E-2</v>
      </c>
      <c r="H105" s="586">
        <v>154</v>
      </c>
      <c r="I105" s="586">
        <v>149</v>
      </c>
      <c r="J105" s="485">
        <v>0.96195220685421912</v>
      </c>
      <c r="K105" s="485">
        <v>1.5416334435232649E-2</v>
      </c>
      <c r="L105" s="485">
        <v>0.93173619136116315</v>
      </c>
      <c r="M105" s="485">
        <v>0.99216822234727509</v>
      </c>
      <c r="N105" s="586">
        <v>19</v>
      </c>
      <c r="O105" s="586">
        <v>18</v>
      </c>
      <c r="P105" s="611">
        <v>0.94736842105263153</v>
      </c>
      <c r="Q105" s="485"/>
      <c r="R105" s="485"/>
      <c r="S105" s="485"/>
      <c r="T105" s="586">
        <v>175</v>
      </c>
      <c r="U105" s="586">
        <v>169</v>
      </c>
      <c r="V105" s="484">
        <v>0.96124574915655192</v>
      </c>
      <c r="W105" s="485">
        <v>1.4590086435661164E-2</v>
      </c>
      <c r="X105" s="484">
        <v>0.93264917974265604</v>
      </c>
      <c r="Y105" s="484">
        <v>0.9898423185704478</v>
      </c>
    </row>
    <row r="106" spans="1:25" x14ac:dyDescent="0.25">
      <c r="A106" s="67" t="s">
        <v>895</v>
      </c>
      <c r="B106" s="67" t="s">
        <v>26</v>
      </c>
      <c r="C106" s="67" t="s">
        <v>87</v>
      </c>
      <c r="D106" s="390" t="s">
        <v>119</v>
      </c>
      <c r="E106" s="483">
        <v>2</v>
      </c>
      <c r="F106" s="586">
        <v>198</v>
      </c>
      <c r="G106" s="601">
        <v>1.1060076059350568E-2</v>
      </c>
      <c r="H106" s="586">
        <v>31</v>
      </c>
      <c r="I106" s="586">
        <v>28</v>
      </c>
      <c r="J106" s="485">
        <v>0.93366500829187404</v>
      </c>
      <c r="K106" s="485"/>
      <c r="L106" s="485"/>
      <c r="M106" s="485"/>
      <c r="N106" s="586">
        <v>5</v>
      </c>
      <c r="O106" s="586">
        <v>4</v>
      </c>
      <c r="P106" s="612"/>
      <c r="Q106" s="485"/>
      <c r="R106" s="485"/>
      <c r="S106" s="485"/>
      <c r="T106" s="586">
        <v>36</v>
      </c>
      <c r="U106" s="586">
        <v>32</v>
      </c>
      <c r="V106" s="484">
        <v>0.92537313432835833</v>
      </c>
      <c r="W106" s="485"/>
      <c r="X106" s="485"/>
      <c r="Y106" s="485"/>
    </row>
    <row r="107" spans="1:25" x14ac:dyDescent="0.25">
      <c r="A107" s="15" t="s">
        <v>895</v>
      </c>
      <c r="B107" s="15" t="s">
        <v>26</v>
      </c>
      <c r="C107" s="15" t="s">
        <v>84</v>
      </c>
      <c r="D107" s="16" t="s">
        <v>121</v>
      </c>
      <c r="E107" s="486">
        <v>14</v>
      </c>
      <c r="F107" s="490">
        <v>781</v>
      </c>
      <c r="G107" s="505">
        <v>2.346426710598851E-2</v>
      </c>
      <c r="H107" s="490">
        <v>185</v>
      </c>
      <c r="I107" s="490">
        <v>177</v>
      </c>
      <c r="J107" s="488">
        <v>0.94861880222699135</v>
      </c>
      <c r="K107" s="488">
        <v>1.6231629164776058E-2</v>
      </c>
      <c r="L107" s="488">
        <v>0.91680480906403028</v>
      </c>
      <c r="M107" s="488">
        <v>0.98043279538995243</v>
      </c>
      <c r="N107" s="490">
        <v>24</v>
      </c>
      <c r="O107" s="490">
        <v>22</v>
      </c>
      <c r="P107" s="613">
        <v>0.91666666666666663</v>
      </c>
      <c r="Q107" s="488"/>
      <c r="R107" s="488"/>
      <c r="S107" s="488"/>
      <c r="T107" s="490">
        <v>211</v>
      </c>
      <c r="U107" s="490">
        <v>201</v>
      </c>
      <c r="V107" s="487">
        <v>0.94433689593495063</v>
      </c>
      <c r="W107" s="488">
        <v>1.5783596216651576E-2</v>
      </c>
      <c r="X107" s="487">
        <v>0.91340104735031358</v>
      </c>
      <c r="Y107" s="487">
        <v>0.97527274451958768</v>
      </c>
    </row>
    <row r="108" spans="1:25" x14ac:dyDescent="0.25">
      <c r="A108" s="67" t="s">
        <v>895</v>
      </c>
      <c r="B108" s="67" t="s">
        <v>28</v>
      </c>
      <c r="C108" s="67" t="s">
        <v>25</v>
      </c>
      <c r="D108" s="390" t="s">
        <v>119</v>
      </c>
      <c r="E108" s="483">
        <v>24</v>
      </c>
      <c r="F108" s="586">
        <v>1569</v>
      </c>
      <c r="G108" s="601">
        <v>0.30697695609964609</v>
      </c>
      <c r="H108" s="586">
        <v>554</v>
      </c>
      <c r="I108" s="586">
        <v>401</v>
      </c>
      <c r="J108" s="485">
        <v>0.82510943914396395</v>
      </c>
      <c r="K108" s="485">
        <v>1.613927718933033E-2</v>
      </c>
      <c r="L108" s="485">
        <v>0.79347645585287652</v>
      </c>
      <c r="M108" s="485">
        <v>0.85674242243505139</v>
      </c>
      <c r="N108" s="586">
        <v>110</v>
      </c>
      <c r="O108" s="586">
        <v>71</v>
      </c>
      <c r="P108" s="485">
        <v>0.77020825509542212</v>
      </c>
      <c r="Q108" s="485">
        <v>4.0112058816893011E-2</v>
      </c>
      <c r="R108" s="485">
        <v>0.69158861981431186</v>
      </c>
      <c r="S108" s="485">
        <v>0.84882789037653239</v>
      </c>
      <c r="T108" s="586">
        <v>662</v>
      </c>
      <c r="U108" s="586">
        <v>470</v>
      </c>
      <c r="V108" s="485">
        <v>0.82341628985027182</v>
      </c>
      <c r="W108" s="485">
        <v>1.4820267796234051E-2</v>
      </c>
      <c r="X108" s="485">
        <v>0.79436856496965313</v>
      </c>
      <c r="Y108" s="485">
        <v>0.85246401473089051</v>
      </c>
    </row>
    <row r="109" spans="1:25" x14ac:dyDescent="0.25">
      <c r="A109" s="15" t="s">
        <v>895</v>
      </c>
      <c r="B109" s="15" t="s">
        <v>28</v>
      </c>
      <c r="C109" s="16" t="s">
        <v>89</v>
      </c>
      <c r="D109" s="14" t="s">
        <v>120</v>
      </c>
      <c r="E109" s="486">
        <v>24</v>
      </c>
      <c r="F109" s="490">
        <v>1569</v>
      </c>
      <c r="G109" s="505">
        <v>0.30697695609964609</v>
      </c>
      <c r="H109" s="490">
        <v>554</v>
      </c>
      <c r="I109" s="490">
        <v>401</v>
      </c>
      <c r="J109" s="488">
        <v>0.82510943914396395</v>
      </c>
      <c r="K109" s="488">
        <v>1.613927718933033E-2</v>
      </c>
      <c r="L109" s="488">
        <v>0.79347645585287652</v>
      </c>
      <c r="M109" s="488">
        <v>0.85674242243505139</v>
      </c>
      <c r="N109" s="490">
        <v>110</v>
      </c>
      <c r="O109" s="490">
        <v>71</v>
      </c>
      <c r="P109" s="487">
        <v>0.77020825509542212</v>
      </c>
      <c r="Q109" s="488">
        <v>4.0112058816893011E-2</v>
      </c>
      <c r="R109" s="487">
        <v>0.69158861981431186</v>
      </c>
      <c r="S109" s="487">
        <v>0.84882789037653239</v>
      </c>
      <c r="T109" s="490">
        <v>662</v>
      </c>
      <c r="U109" s="490">
        <v>470</v>
      </c>
      <c r="V109" s="487">
        <v>0.82341628985027182</v>
      </c>
      <c r="W109" s="488">
        <v>1.4820267796234051E-2</v>
      </c>
      <c r="X109" s="487">
        <v>0.79436856496965313</v>
      </c>
      <c r="Y109" s="487">
        <v>0.85246401473089051</v>
      </c>
    </row>
    <row r="110" spans="1:25" x14ac:dyDescent="0.25">
      <c r="A110" s="67" t="s">
        <v>895</v>
      </c>
      <c r="B110" s="67" t="s">
        <v>28</v>
      </c>
      <c r="C110" s="67" t="s">
        <v>87</v>
      </c>
      <c r="D110" s="390" t="s">
        <v>119</v>
      </c>
      <c r="E110" s="483">
        <v>11</v>
      </c>
      <c r="F110" s="586">
        <v>997</v>
      </c>
      <c r="G110" s="601">
        <v>0.21850791944383263</v>
      </c>
      <c r="H110" s="586">
        <v>201</v>
      </c>
      <c r="I110" s="586">
        <v>165</v>
      </c>
      <c r="J110" s="485">
        <v>0.85406686951510247</v>
      </c>
      <c r="K110" s="485">
        <v>2.4901462714712483E-2</v>
      </c>
      <c r="L110" s="485">
        <v>0.805260002594266</v>
      </c>
      <c r="M110" s="485">
        <v>0.90287373643593893</v>
      </c>
      <c r="N110" s="586">
        <v>45</v>
      </c>
      <c r="O110" s="586">
        <v>36</v>
      </c>
      <c r="P110" s="485">
        <v>0.57111602100882253</v>
      </c>
      <c r="Q110" s="485"/>
      <c r="R110" s="485"/>
      <c r="S110" s="485"/>
      <c r="T110" s="586"/>
      <c r="U110" s="586"/>
      <c r="V110" s="485"/>
      <c r="W110" s="485"/>
      <c r="X110" s="485"/>
      <c r="Y110" s="485"/>
    </row>
    <row r="111" spans="1:25" x14ac:dyDescent="0.25">
      <c r="A111" s="15" t="s">
        <v>895</v>
      </c>
      <c r="B111" s="15" t="s">
        <v>28</v>
      </c>
      <c r="C111" s="16" t="s">
        <v>91</v>
      </c>
      <c r="D111" s="14" t="s">
        <v>120</v>
      </c>
      <c r="E111" s="486">
        <v>11</v>
      </c>
      <c r="F111" s="490">
        <v>997</v>
      </c>
      <c r="G111" s="505">
        <v>0.21850791944383263</v>
      </c>
      <c r="H111" s="490">
        <v>201</v>
      </c>
      <c r="I111" s="490">
        <v>165</v>
      </c>
      <c r="J111" s="488">
        <v>0.85406686951510247</v>
      </c>
      <c r="K111" s="488">
        <v>2.4901462714712483E-2</v>
      </c>
      <c r="L111" s="488">
        <v>0.805260002594266</v>
      </c>
      <c r="M111" s="488">
        <v>0.90287373643593893</v>
      </c>
      <c r="N111" s="490">
        <v>45</v>
      </c>
      <c r="O111" s="490">
        <v>36</v>
      </c>
      <c r="P111" s="487">
        <v>0.57111602100882253</v>
      </c>
      <c r="Q111" s="488"/>
      <c r="R111" s="488"/>
      <c r="S111" s="488"/>
      <c r="T111" s="490">
        <v>246</v>
      </c>
      <c r="U111" s="490">
        <v>201</v>
      </c>
      <c r="V111" s="487">
        <v>0.83839341622072938</v>
      </c>
      <c r="W111" s="488">
        <v>2.3468530724866456E-2</v>
      </c>
      <c r="X111" s="487">
        <v>0.79239509599999114</v>
      </c>
      <c r="Y111" s="487">
        <v>0.88439173644146762</v>
      </c>
    </row>
    <row r="112" spans="1:25" x14ac:dyDescent="0.25">
      <c r="A112" s="15" t="s">
        <v>895</v>
      </c>
      <c r="B112" s="15" t="s">
        <v>28</v>
      </c>
      <c r="C112" s="14" t="s">
        <v>84</v>
      </c>
      <c r="D112" s="16" t="s">
        <v>121</v>
      </c>
      <c r="E112" s="486">
        <v>35</v>
      </c>
      <c r="F112" s="490">
        <v>2566</v>
      </c>
      <c r="G112" s="505">
        <v>0.52548487554347889</v>
      </c>
      <c r="H112" s="490">
        <v>755</v>
      </c>
      <c r="I112" s="490">
        <v>566</v>
      </c>
      <c r="J112" s="488">
        <v>0.83715056184286718</v>
      </c>
      <c r="K112" s="488">
        <v>1.3437591762768843E-2</v>
      </c>
      <c r="L112" s="488">
        <v>0.81081288198784029</v>
      </c>
      <c r="M112" s="488">
        <v>0.86348824169789407</v>
      </c>
      <c r="N112" s="490">
        <v>155</v>
      </c>
      <c r="O112" s="490">
        <v>107</v>
      </c>
      <c r="P112" s="488">
        <v>0.6874214197888977</v>
      </c>
      <c r="Q112" s="488">
        <v>3.7232764915510065E-2</v>
      </c>
      <c r="R112" s="488">
        <v>0.61444520055449803</v>
      </c>
      <c r="S112" s="488">
        <v>0.76039763902329738</v>
      </c>
      <c r="T112" s="490">
        <v>908</v>
      </c>
      <c r="U112" s="490">
        <v>671</v>
      </c>
      <c r="V112" s="488">
        <v>0.82964410129597965</v>
      </c>
      <c r="W112" s="488">
        <v>1.2476178467937972E-2</v>
      </c>
      <c r="X112" s="488">
        <v>0.80519079149882122</v>
      </c>
      <c r="Y112" s="488">
        <v>0.85409741109313808</v>
      </c>
    </row>
    <row r="113" spans="1:25" x14ac:dyDescent="0.25">
      <c r="A113" s="389" t="s">
        <v>895</v>
      </c>
      <c r="B113" s="17" t="s">
        <v>38</v>
      </c>
      <c r="C113" s="20" t="s">
        <v>84</v>
      </c>
      <c r="D113" s="20" t="s">
        <v>120</v>
      </c>
      <c r="E113" s="492">
        <v>35</v>
      </c>
      <c r="F113" s="564">
        <v>2566</v>
      </c>
      <c r="G113" s="506">
        <v>0.52548487554347889</v>
      </c>
      <c r="H113" s="564">
        <v>755</v>
      </c>
      <c r="I113" s="564">
        <v>566</v>
      </c>
      <c r="J113" s="493">
        <v>0.83715056184286718</v>
      </c>
      <c r="K113" s="493">
        <v>1.3437591762768843E-2</v>
      </c>
      <c r="L113" s="493">
        <v>0.81081288198784029</v>
      </c>
      <c r="M113" s="493">
        <v>0.86348824169789407</v>
      </c>
      <c r="N113" s="564">
        <v>155</v>
      </c>
      <c r="O113" s="564">
        <v>107</v>
      </c>
      <c r="P113" s="494">
        <v>0.6874214197888977</v>
      </c>
      <c r="Q113" s="493">
        <v>3.7232764915510065E-2</v>
      </c>
      <c r="R113" s="494">
        <v>0.61444520055449803</v>
      </c>
      <c r="S113" s="494">
        <v>0.76039763902329738</v>
      </c>
      <c r="T113" s="564">
        <v>908</v>
      </c>
      <c r="U113" s="564">
        <v>671</v>
      </c>
      <c r="V113" s="494">
        <v>0.82964410129597965</v>
      </c>
      <c r="W113" s="493">
        <v>1.2476178467937972E-2</v>
      </c>
      <c r="X113" s="494">
        <v>0.80519079149882122</v>
      </c>
      <c r="Y113" s="494">
        <v>0.85409741109313808</v>
      </c>
    </row>
    <row r="114" spans="1:25" x14ac:dyDescent="0.25">
      <c r="A114" s="67" t="s">
        <v>895</v>
      </c>
      <c r="B114" s="67" t="s">
        <v>29</v>
      </c>
      <c r="C114" s="67" t="s">
        <v>25</v>
      </c>
      <c r="D114" s="390" t="s">
        <v>119</v>
      </c>
      <c r="E114" s="483">
        <v>36</v>
      </c>
      <c r="F114" s="586">
        <v>12095</v>
      </c>
      <c r="G114" s="601">
        <v>0.34644537350868737</v>
      </c>
      <c r="H114" s="586">
        <v>1989</v>
      </c>
      <c r="I114" s="586">
        <v>1614</v>
      </c>
      <c r="J114" s="485">
        <v>0.78915825488054347</v>
      </c>
      <c r="K114" s="485">
        <v>9.1462477541949111E-3</v>
      </c>
      <c r="L114" s="485">
        <v>0.77123160928232148</v>
      </c>
      <c r="M114" s="485">
        <v>0.80708490047876547</v>
      </c>
      <c r="N114" s="586">
        <v>351</v>
      </c>
      <c r="O114" s="586">
        <v>211</v>
      </c>
      <c r="P114" s="485">
        <v>0.59434661018429524</v>
      </c>
      <c r="Q114" s="485">
        <v>2.6208604160503728E-2</v>
      </c>
      <c r="R114" s="485">
        <v>0.54297774602970794</v>
      </c>
      <c r="S114" s="485">
        <v>0.64571547433888254</v>
      </c>
      <c r="T114" s="586">
        <v>2340</v>
      </c>
      <c r="U114" s="586">
        <v>1825</v>
      </c>
      <c r="V114" s="485">
        <v>0.75745649653803926</v>
      </c>
      <c r="W114" s="485">
        <v>8.8606532623275568E-3</v>
      </c>
      <c r="X114" s="485">
        <v>0.74008961614387725</v>
      </c>
      <c r="Y114" s="485">
        <v>0.77482337693220127</v>
      </c>
    </row>
    <row r="115" spans="1:25" x14ac:dyDescent="0.25">
      <c r="A115" s="15" t="s">
        <v>895</v>
      </c>
      <c r="B115" s="15" t="s">
        <v>29</v>
      </c>
      <c r="C115" s="16" t="s">
        <v>89</v>
      </c>
      <c r="D115" s="14" t="s">
        <v>120</v>
      </c>
      <c r="E115" s="486">
        <v>36</v>
      </c>
      <c r="F115" s="490">
        <v>12095</v>
      </c>
      <c r="G115" s="505">
        <v>0.34644537350868737</v>
      </c>
      <c r="H115" s="490">
        <v>1989</v>
      </c>
      <c r="I115" s="490">
        <v>1614</v>
      </c>
      <c r="J115" s="488">
        <v>0.78915825488054347</v>
      </c>
      <c r="K115" s="488">
        <v>9.1462477541949111E-3</v>
      </c>
      <c r="L115" s="488">
        <v>0.77123160928232148</v>
      </c>
      <c r="M115" s="488">
        <v>0.80708490047876547</v>
      </c>
      <c r="N115" s="490">
        <v>351</v>
      </c>
      <c r="O115" s="490">
        <v>211</v>
      </c>
      <c r="P115" s="487">
        <v>0.59434661018429524</v>
      </c>
      <c r="Q115" s="488">
        <v>2.6208604160503728E-2</v>
      </c>
      <c r="R115" s="487">
        <v>0.54297774602970794</v>
      </c>
      <c r="S115" s="487">
        <v>0.64571547433888254</v>
      </c>
      <c r="T115" s="490">
        <v>2340</v>
      </c>
      <c r="U115" s="490">
        <v>1825</v>
      </c>
      <c r="V115" s="487">
        <v>0.75745649653803926</v>
      </c>
      <c r="W115" s="488">
        <v>8.8606532623275568E-3</v>
      </c>
      <c r="X115" s="487">
        <v>0.74008961614387725</v>
      </c>
      <c r="Y115" s="487">
        <v>0.77482337693220127</v>
      </c>
    </row>
    <row r="116" spans="1:25" x14ac:dyDescent="0.25">
      <c r="A116" s="67" t="s">
        <v>895</v>
      </c>
      <c r="B116" s="67" t="s">
        <v>29</v>
      </c>
      <c r="C116" s="67" t="s">
        <v>87</v>
      </c>
      <c r="D116" s="390" t="s">
        <v>119</v>
      </c>
      <c r="E116" s="483">
        <v>8</v>
      </c>
      <c r="F116" s="586">
        <v>1836</v>
      </c>
      <c r="G116" s="601">
        <v>0.10460548384184531</v>
      </c>
      <c r="H116" s="586">
        <v>535</v>
      </c>
      <c r="I116" s="586">
        <v>413</v>
      </c>
      <c r="J116" s="485">
        <v>0.64227632756984732</v>
      </c>
      <c r="K116" s="485">
        <v>2.0723251946538127E-2</v>
      </c>
      <c r="L116" s="485">
        <v>0.60165875375463262</v>
      </c>
      <c r="M116" s="485">
        <v>0.68289390138506201</v>
      </c>
      <c r="N116" s="586">
        <v>85</v>
      </c>
      <c r="O116" s="586">
        <v>51</v>
      </c>
      <c r="P116" s="485">
        <v>0.63819343951086849</v>
      </c>
      <c r="Q116" s="485">
        <v>5.2120061992215846E-2</v>
      </c>
      <c r="R116" s="485">
        <v>0.53603811800612544</v>
      </c>
      <c r="S116" s="485">
        <v>0.74034876101561153</v>
      </c>
      <c r="T116" s="586">
        <v>620</v>
      </c>
      <c r="U116" s="586">
        <v>464</v>
      </c>
      <c r="V116" s="485">
        <v>0.6500395150412579</v>
      </c>
      <c r="W116" s="485">
        <v>1.915506098061984E-2</v>
      </c>
      <c r="X116" s="485">
        <v>0.61249559551924304</v>
      </c>
      <c r="Y116" s="485">
        <v>0.68758343456327276</v>
      </c>
    </row>
    <row r="117" spans="1:25" x14ac:dyDescent="0.25">
      <c r="A117" s="15" t="s">
        <v>895</v>
      </c>
      <c r="B117" s="15" t="s">
        <v>29</v>
      </c>
      <c r="C117" s="16" t="s">
        <v>91</v>
      </c>
      <c r="D117" s="14" t="s">
        <v>120</v>
      </c>
      <c r="E117" s="486">
        <v>8</v>
      </c>
      <c r="F117" s="490">
        <v>1836</v>
      </c>
      <c r="G117" s="505">
        <v>0.10460548384184531</v>
      </c>
      <c r="H117" s="490">
        <v>535</v>
      </c>
      <c r="I117" s="490">
        <v>413</v>
      </c>
      <c r="J117" s="488">
        <v>0.64227632756984732</v>
      </c>
      <c r="K117" s="488">
        <v>2.0723251946538127E-2</v>
      </c>
      <c r="L117" s="488">
        <v>0.60165875375463262</v>
      </c>
      <c r="M117" s="488">
        <v>0.68289390138506201</v>
      </c>
      <c r="N117" s="490">
        <v>85</v>
      </c>
      <c r="O117" s="490">
        <v>51</v>
      </c>
      <c r="P117" s="487">
        <v>0.63819343951086849</v>
      </c>
      <c r="Q117" s="488">
        <v>5.2120061992215846E-2</v>
      </c>
      <c r="R117" s="487">
        <v>0.53603811800612544</v>
      </c>
      <c r="S117" s="487">
        <v>0.74034876101561153</v>
      </c>
      <c r="T117" s="490">
        <v>620</v>
      </c>
      <c r="U117" s="490">
        <v>464</v>
      </c>
      <c r="V117" s="487">
        <v>0.6500395150412579</v>
      </c>
      <c r="W117" s="488">
        <v>1.915506098061984E-2</v>
      </c>
      <c r="X117" s="487">
        <v>0.61249559551924304</v>
      </c>
      <c r="Y117" s="487">
        <v>0.68758343456327276</v>
      </c>
    </row>
    <row r="118" spans="1:25" x14ac:dyDescent="0.25">
      <c r="A118" s="15" t="s">
        <v>895</v>
      </c>
      <c r="B118" s="15" t="s">
        <v>29</v>
      </c>
      <c r="C118" s="14" t="s">
        <v>84</v>
      </c>
      <c r="D118" s="16" t="s">
        <v>121</v>
      </c>
      <c r="E118" s="486">
        <v>44</v>
      </c>
      <c r="F118" s="490">
        <v>13931</v>
      </c>
      <c r="G118" s="505">
        <v>0.45105085735053274</v>
      </c>
      <c r="H118" s="490">
        <v>2524</v>
      </c>
      <c r="I118" s="490">
        <v>2027</v>
      </c>
      <c r="J118" s="488">
        <v>0.75509412480836047</v>
      </c>
      <c r="K118" s="488">
        <v>8.5596394602508574E-3</v>
      </c>
      <c r="L118" s="488">
        <v>0.73831723146626882</v>
      </c>
      <c r="M118" s="488">
        <v>0.77187101815045212</v>
      </c>
      <c r="N118" s="490">
        <v>436</v>
      </c>
      <c r="O118" s="490">
        <v>262</v>
      </c>
      <c r="P118" s="488">
        <v>0.60451534996583278</v>
      </c>
      <c r="Q118" s="488">
        <v>2.3416675506836491E-2</v>
      </c>
      <c r="R118" s="488">
        <v>0.55861866597243326</v>
      </c>
      <c r="S118" s="488">
        <v>0.65041203395923231</v>
      </c>
      <c r="T118" s="490">
        <v>2960</v>
      </c>
      <c r="U118" s="490">
        <v>2289</v>
      </c>
      <c r="V118" s="488">
        <v>0.7325448814968798</v>
      </c>
      <c r="W118" s="488">
        <v>8.1357336188420948E-3</v>
      </c>
      <c r="X118" s="488">
        <v>0.71659884360394932</v>
      </c>
      <c r="Y118" s="488">
        <v>0.74849091938981027</v>
      </c>
    </row>
    <row r="119" spans="1:25" x14ac:dyDescent="0.25">
      <c r="A119" s="389" t="s">
        <v>895</v>
      </c>
      <c r="B119" s="17" t="s">
        <v>92</v>
      </c>
      <c r="C119" s="20" t="s">
        <v>84</v>
      </c>
      <c r="D119" s="20" t="s">
        <v>120</v>
      </c>
      <c r="E119" s="492">
        <v>44</v>
      </c>
      <c r="F119" s="564">
        <v>13931</v>
      </c>
      <c r="G119" s="506">
        <v>0.45105085735053274</v>
      </c>
      <c r="H119" s="564">
        <v>2524</v>
      </c>
      <c r="I119" s="564">
        <v>2027</v>
      </c>
      <c r="J119" s="493">
        <v>0.75509412480836047</v>
      </c>
      <c r="K119" s="493">
        <v>8.5596394602508574E-3</v>
      </c>
      <c r="L119" s="493">
        <v>0.73831723146626882</v>
      </c>
      <c r="M119" s="493">
        <v>0.77187101815045212</v>
      </c>
      <c r="N119" s="564">
        <v>436</v>
      </c>
      <c r="O119" s="564">
        <v>262</v>
      </c>
      <c r="P119" s="494">
        <v>0.60451534996583278</v>
      </c>
      <c r="Q119" s="493">
        <v>2.3416675506836491E-2</v>
      </c>
      <c r="R119" s="494">
        <v>0.55861866597243326</v>
      </c>
      <c r="S119" s="494">
        <v>0.65041203395923231</v>
      </c>
      <c r="T119" s="564">
        <v>2960</v>
      </c>
      <c r="U119" s="564">
        <v>2289</v>
      </c>
      <c r="V119" s="494">
        <v>0.7325448814968798</v>
      </c>
      <c r="W119" s="493">
        <v>8.1357336188420948E-3</v>
      </c>
      <c r="X119" s="494">
        <v>0.71659884360394932</v>
      </c>
      <c r="Y119" s="494">
        <v>0.74849091938981027</v>
      </c>
    </row>
    <row r="120" spans="1:25" x14ac:dyDescent="0.25">
      <c r="A120" s="392" t="s">
        <v>895</v>
      </c>
      <c r="B120" s="14" t="s">
        <v>86</v>
      </c>
      <c r="C120" s="16" t="s">
        <v>89</v>
      </c>
      <c r="D120" s="392" t="s">
        <v>119</v>
      </c>
      <c r="E120" s="486">
        <v>72</v>
      </c>
      <c r="F120" s="490">
        <v>14247</v>
      </c>
      <c r="G120" s="505">
        <v>0.66582652065497161</v>
      </c>
      <c r="H120" s="490">
        <v>2697</v>
      </c>
      <c r="I120" s="490">
        <v>2164</v>
      </c>
      <c r="J120" s="488">
        <v>0.80895253146235147</v>
      </c>
      <c r="K120" s="488">
        <v>7.5699269698025571E-3</v>
      </c>
      <c r="L120" s="488">
        <v>0.79411547460153842</v>
      </c>
      <c r="M120" s="488">
        <v>0.82378958832316451</v>
      </c>
      <c r="N120" s="490">
        <v>480</v>
      </c>
      <c r="O120" s="490">
        <v>300</v>
      </c>
      <c r="P120" s="488">
        <v>0.68200371098244694</v>
      </c>
      <c r="Q120" s="488">
        <v>2.1256109376121036E-2</v>
      </c>
      <c r="R120" s="488">
        <v>0.64034173660524973</v>
      </c>
      <c r="S120" s="488">
        <v>0.72366568535964415</v>
      </c>
      <c r="T120" s="490">
        <v>3177</v>
      </c>
      <c r="U120" s="490">
        <v>2464</v>
      </c>
      <c r="V120" s="488">
        <v>0.79166357104188734</v>
      </c>
      <c r="W120" s="488">
        <v>7.2051716406872574E-3</v>
      </c>
      <c r="X120" s="488">
        <v>0.77754143462614034</v>
      </c>
      <c r="Y120" s="488">
        <v>0.80578570745763434</v>
      </c>
    </row>
    <row r="121" spans="1:25" x14ac:dyDescent="0.25">
      <c r="A121" s="392" t="s">
        <v>895</v>
      </c>
      <c r="B121" s="14" t="s">
        <v>86</v>
      </c>
      <c r="C121" s="16" t="s">
        <v>91</v>
      </c>
      <c r="D121" s="392" t="s">
        <v>119</v>
      </c>
      <c r="E121" s="486">
        <v>21</v>
      </c>
      <c r="F121" s="490">
        <v>3031</v>
      </c>
      <c r="G121" s="505">
        <v>0.33417347934502861</v>
      </c>
      <c r="H121" s="490">
        <v>767</v>
      </c>
      <c r="I121" s="490">
        <v>606</v>
      </c>
      <c r="J121" s="488">
        <v>0.79040505324544263</v>
      </c>
      <c r="K121" s="488">
        <v>1.4696623753046379E-2</v>
      </c>
      <c r="L121" s="488">
        <v>0.76159967068947176</v>
      </c>
      <c r="M121" s="488">
        <v>0.81921043580141351</v>
      </c>
      <c r="N121" s="490">
        <v>135</v>
      </c>
      <c r="O121" s="490">
        <v>91</v>
      </c>
      <c r="P121" s="488">
        <v>0.59968842613322615</v>
      </c>
      <c r="Q121" s="488">
        <v>4.2169167048842542E-2</v>
      </c>
      <c r="R121" s="488">
        <v>0.51703685871749472</v>
      </c>
      <c r="S121" s="488">
        <v>0.68233999354895758</v>
      </c>
      <c r="T121" s="490">
        <v>902</v>
      </c>
      <c r="U121" s="490">
        <v>697</v>
      </c>
      <c r="V121" s="488">
        <v>0.78231221939679807</v>
      </c>
      <c r="W121" s="488">
        <v>1.3740540417857766E-2</v>
      </c>
      <c r="X121" s="488">
        <v>0.75538076017779687</v>
      </c>
      <c r="Y121" s="488">
        <v>0.80924367861579927</v>
      </c>
    </row>
    <row r="122" spans="1:25" x14ac:dyDescent="0.25">
      <c r="A122" s="389" t="s">
        <v>895</v>
      </c>
      <c r="B122" s="20" t="s">
        <v>86</v>
      </c>
      <c r="C122" s="20" t="s">
        <v>84</v>
      </c>
      <c r="D122" s="17" t="s">
        <v>121</v>
      </c>
      <c r="E122" s="492">
        <v>93</v>
      </c>
      <c r="F122" s="564">
        <v>17278</v>
      </c>
      <c r="G122" s="506">
        <v>1</v>
      </c>
      <c r="H122" s="564">
        <v>3464</v>
      </c>
      <c r="I122" s="564">
        <v>2770</v>
      </c>
      <c r="J122" s="493">
        <v>0.80275445613353102</v>
      </c>
      <c r="K122" s="493">
        <v>6.7609234872528937E-3</v>
      </c>
      <c r="L122" s="493">
        <v>0.7895030460985154</v>
      </c>
      <c r="M122" s="493">
        <v>0.81600586616854665</v>
      </c>
      <c r="N122" s="564">
        <v>615</v>
      </c>
      <c r="O122" s="564">
        <v>391</v>
      </c>
      <c r="P122" s="493">
        <v>0.65540563762115944</v>
      </c>
      <c r="Q122" s="493">
        <v>1.9163357980752561E-2</v>
      </c>
      <c r="R122" s="493">
        <v>0.61784545597888441</v>
      </c>
      <c r="S122" s="493">
        <v>0.69296581926343448</v>
      </c>
      <c r="T122" s="564">
        <v>4079</v>
      </c>
      <c r="U122" s="564">
        <v>3161</v>
      </c>
      <c r="V122" s="493">
        <v>0.7885385973260689</v>
      </c>
      <c r="W122" s="493">
        <v>6.3936694499198282E-3</v>
      </c>
      <c r="X122" s="493">
        <v>0.77600700520422605</v>
      </c>
      <c r="Y122" s="493">
        <v>0.80107018944791175</v>
      </c>
    </row>
    <row r="123" spans="1:25" x14ac:dyDescent="0.25">
      <c r="A123" s="389" t="s">
        <v>895</v>
      </c>
      <c r="B123" s="20" t="s">
        <v>86</v>
      </c>
      <c r="C123" s="17" t="s">
        <v>89</v>
      </c>
      <c r="D123" s="20" t="s">
        <v>120</v>
      </c>
      <c r="E123" s="492">
        <v>72</v>
      </c>
      <c r="F123" s="564">
        <v>14247</v>
      </c>
      <c r="G123" s="506">
        <v>0.66582652065497161</v>
      </c>
      <c r="H123" s="564">
        <v>2697</v>
      </c>
      <c r="I123" s="564">
        <v>2164</v>
      </c>
      <c r="J123" s="493">
        <v>0.80895253146235147</v>
      </c>
      <c r="K123" s="493">
        <v>7.5699269698025571E-3</v>
      </c>
      <c r="L123" s="493">
        <v>0.79411547460153842</v>
      </c>
      <c r="M123" s="493">
        <v>0.82378958832316451</v>
      </c>
      <c r="N123" s="564">
        <v>480</v>
      </c>
      <c r="O123" s="564">
        <v>300</v>
      </c>
      <c r="P123" s="494">
        <v>0.68200371098244694</v>
      </c>
      <c r="Q123" s="493">
        <v>2.1256109376121036E-2</v>
      </c>
      <c r="R123" s="494">
        <v>0.64034173660524973</v>
      </c>
      <c r="S123" s="494">
        <v>0.72366568535964415</v>
      </c>
      <c r="T123" s="564">
        <v>3177</v>
      </c>
      <c r="U123" s="564">
        <v>2464</v>
      </c>
      <c r="V123" s="494">
        <v>0.79166357104188734</v>
      </c>
      <c r="W123" s="493">
        <v>7.2051716406872574E-3</v>
      </c>
      <c r="X123" s="494">
        <v>0.77754143462614034</v>
      </c>
      <c r="Y123" s="494">
        <v>0.80578570745763434</v>
      </c>
    </row>
    <row r="124" spans="1:25" x14ac:dyDescent="0.25">
      <c r="A124" s="389" t="s">
        <v>895</v>
      </c>
      <c r="B124" s="20" t="s">
        <v>86</v>
      </c>
      <c r="C124" s="17" t="s">
        <v>91</v>
      </c>
      <c r="D124" s="20" t="s">
        <v>120</v>
      </c>
      <c r="E124" s="492">
        <v>21</v>
      </c>
      <c r="F124" s="564">
        <v>3031</v>
      </c>
      <c r="G124" s="506">
        <v>0.33417347934502861</v>
      </c>
      <c r="H124" s="564">
        <v>767</v>
      </c>
      <c r="I124" s="564">
        <v>606</v>
      </c>
      <c r="J124" s="493">
        <v>0.79040505324544263</v>
      </c>
      <c r="K124" s="493">
        <v>1.4696623753046379E-2</v>
      </c>
      <c r="L124" s="493">
        <v>0.76159967068947176</v>
      </c>
      <c r="M124" s="493">
        <v>0.81921043580141351</v>
      </c>
      <c r="N124" s="564">
        <v>135</v>
      </c>
      <c r="O124" s="564">
        <v>91</v>
      </c>
      <c r="P124" s="494">
        <v>0.59968842613322615</v>
      </c>
      <c r="Q124" s="493">
        <v>4.2169167048842542E-2</v>
      </c>
      <c r="R124" s="494">
        <v>0.51703685871749472</v>
      </c>
      <c r="S124" s="494">
        <v>0.68233999354895758</v>
      </c>
      <c r="T124" s="564">
        <v>902</v>
      </c>
      <c r="U124" s="564">
        <v>697</v>
      </c>
      <c r="V124" s="494">
        <v>0.78231221939679807</v>
      </c>
      <c r="W124" s="493">
        <v>1.3740540417857766E-2</v>
      </c>
      <c r="X124" s="494">
        <v>0.75538076017779687</v>
      </c>
      <c r="Y124" s="494">
        <v>0.80924367861579927</v>
      </c>
    </row>
    <row r="125" spans="1:25" x14ac:dyDescent="0.25">
      <c r="A125" s="397" t="s">
        <v>895</v>
      </c>
      <c r="B125" s="32" t="s">
        <v>86</v>
      </c>
      <c r="C125" s="32" t="s">
        <v>84</v>
      </c>
      <c r="D125" s="32" t="s">
        <v>120</v>
      </c>
      <c r="E125" s="552">
        <v>93</v>
      </c>
      <c r="F125" s="571">
        <v>17278</v>
      </c>
      <c r="G125" s="602">
        <v>1</v>
      </c>
      <c r="H125" s="571">
        <v>3464</v>
      </c>
      <c r="I125" s="571">
        <v>2770</v>
      </c>
      <c r="J125" s="541">
        <v>0.80275445613353102</v>
      </c>
      <c r="K125" s="541">
        <v>6.7609234872528937E-3</v>
      </c>
      <c r="L125" s="541">
        <v>0.7895030460985154</v>
      </c>
      <c r="M125" s="541">
        <v>0.81600586616854665</v>
      </c>
      <c r="N125" s="571">
        <v>615</v>
      </c>
      <c r="O125" s="571">
        <v>391</v>
      </c>
      <c r="P125" s="572">
        <v>0.65540563762115944</v>
      </c>
      <c r="Q125" s="541">
        <v>1.9163357980752561E-2</v>
      </c>
      <c r="R125" s="572">
        <v>0.61784545597888441</v>
      </c>
      <c r="S125" s="572">
        <v>0.69296581926343448</v>
      </c>
      <c r="T125" s="571">
        <v>4079</v>
      </c>
      <c r="U125" s="571">
        <v>3161</v>
      </c>
      <c r="V125" s="572">
        <v>0.7885385973260689</v>
      </c>
      <c r="W125" s="541">
        <v>6.3936694499198282E-3</v>
      </c>
      <c r="X125" s="572">
        <v>0.77600700520422605</v>
      </c>
      <c r="Y125" s="572">
        <v>0.80107018944791175</v>
      </c>
    </row>
    <row r="126" spans="1:25" x14ac:dyDescent="0.25">
      <c r="A126" s="426" t="s">
        <v>742</v>
      </c>
      <c r="B126" s="419" t="s">
        <v>28</v>
      </c>
      <c r="C126" s="419" t="s">
        <v>25</v>
      </c>
      <c r="D126" s="419" t="s">
        <v>119</v>
      </c>
      <c r="E126" s="584">
        <v>14</v>
      </c>
      <c r="F126" s="593">
        <v>87</v>
      </c>
      <c r="G126" s="603">
        <v>0.25138121546961334</v>
      </c>
      <c r="H126" s="593">
        <v>87</v>
      </c>
      <c r="I126" s="593">
        <v>87</v>
      </c>
      <c r="J126" s="609">
        <v>1</v>
      </c>
      <c r="K126" s="609">
        <v>0</v>
      </c>
      <c r="L126" s="609">
        <v>1</v>
      </c>
      <c r="M126" s="609">
        <v>1</v>
      </c>
      <c r="N126" s="593">
        <v>5</v>
      </c>
      <c r="O126" s="593">
        <v>5</v>
      </c>
      <c r="P126" s="609"/>
      <c r="Q126" s="609"/>
      <c r="R126" s="609"/>
      <c r="S126" s="609"/>
      <c r="T126" s="593">
        <v>92</v>
      </c>
      <c r="U126" s="593">
        <v>92</v>
      </c>
      <c r="V126" s="609">
        <v>1</v>
      </c>
      <c r="W126" s="609">
        <v>0</v>
      </c>
      <c r="X126" s="609">
        <v>1</v>
      </c>
      <c r="Y126" s="609">
        <v>1</v>
      </c>
    </row>
    <row r="127" spans="1:25" x14ac:dyDescent="0.25">
      <c r="A127" s="426" t="s">
        <v>742</v>
      </c>
      <c r="B127" s="419" t="s">
        <v>28</v>
      </c>
      <c r="C127" s="419" t="s">
        <v>87</v>
      </c>
      <c r="D127" s="419" t="s">
        <v>119</v>
      </c>
      <c r="E127" s="584">
        <v>14</v>
      </c>
      <c r="F127" s="593">
        <v>449</v>
      </c>
      <c r="G127" s="603">
        <v>0.25138121546961334</v>
      </c>
      <c r="H127" s="593">
        <v>449</v>
      </c>
      <c r="I127" s="593">
        <v>449</v>
      </c>
      <c r="J127" s="609">
        <v>1</v>
      </c>
      <c r="K127" s="609">
        <v>0</v>
      </c>
      <c r="L127" s="609">
        <v>1</v>
      </c>
      <c r="M127" s="609">
        <v>1</v>
      </c>
      <c r="N127" s="593">
        <v>46</v>
      </c>
      <c r="O127" s="593">
        <v>45</v>
      </c>
      <c r="P127" s="609">
        <v>0.99655172413793103</v>
      </c>
      <c r="Q127" s="609">
        <v>8.7386564637922902E-3</v>
      </c>
      <c r="R127" s="609">
        <v>0.9794239574688981</v>
      </c>
      <c r="S127" s="609">
        <v>1.013679490806964</v>
      </c>
      <c r="T127" s="593">
        <v>495</v>
      </c>
      <c r="U127" s="593">
        <v>494</v>
      </c>
      <c r="V127" s="609">
        <v>0.99978222996515687</v>
      </c>
      <c r="W127" s="609">
        <v>6.6387802379339804E-4</v>
      </c>
      <c r="X127" s="609">
        <v>0.99848102903852176</v>
      </c>
      <c r="Y127" s="609">
        <v>1.001083430891792</v>
      </c>
    </row>
    <row r="128" spans="1:25" x14ac:dyDescent="0.25">
      <c r="A128" s="427" t="s">
        <v>742</v>
      </c>
      <c r="B128" s="420" t="s">
        <v>28</v>
      </c>
      <c r="C128" s="421" t="s">
        <v>84</v>
      </c>
      <c r="D128" s="422" t="s">
        <v>121</v>
      </c>
      <c r="E128" s="585">
        <v>28</v>
      </c>
      <c r="F128" s="594">
        <v>536</v>
      </c>
      <c r="G128" s="604">
        <v>0.50276243093922668</v>
      </c>
      <c r="H128" s="594">
        <v>536</v>
      </c>
      <c r="I128" s="594">
        <v>536</v>
      </c>
      <c r="J128" s="610">
        <v>1</v>
      </c>
      <c r="K128" s="610">
        <v>0</v>
      </c>
      <c r="L128" s="610">
        <v>1</v>
      </c>
      <c r="M128" s="610">
        <v>1</v>
      </c>
      <c r="N128" s="594">
        <v>51</v>
      </c>
      <c r="O128" s="594">
        <v>50</v>
      </c>
      <c r="P128" s="610">
        <v>0.99753694581280794</v>
      </c>
      <c r="Q128" s="610">
        <v>7.009975108747556E-3</v>
      </c>
      <c r="R128" s="610">
        <v>0.98379739459966276</v>
      </c>
      <c r="S128" s="610">
        <v>1.0112764970259531</v>
      </c>
      <c r="T128" s="594">
        <v>587</v>
      </c>
      <c r="U128" s="594">
        <v>586</v>
      </c>
      <c r="V128" s="610">
        <v>0.99989111498257854</v>
      </c>
      <c r="W128" s="610">
        <v>4.3103407979268391E-4</v>
      </c>
      <c r="X128" s="610">
        <v>0.99904628818618491</v>
      </c>
      <c r="Y128" s="610">
        <v>1.0007359417789723</v>
      </c>
    </row>
    <row r="129" spans="1:25" x14ac:dyDescent="0.25">
      <c r="A129" s="426" t="s">
        <v>742</v>
      </c>
      <c r="B129" s="419" t="s">
        <v>28</v>
      </c>
      <c r="C129" s="419" t="s">
        <v>87</v>
      </c>
      <c r="D129" s="419" t="s">
        <v>119</v>
      </c>
      <c r="E129" s="584">
        <v>14</v>
      </c>
      <c r="F129" s="593">
        <v>449</v>
      </c>
      <c r="G129" s="603">
        <v>0.25138121546961334</v>
      </c>
      <c r="H129" s="593">
        <v>449</v>
      </c>
      <c r="I129" s="593">
        <v>449</v>
      </c>
      <c r="J129" s="609">
        <v>1</v>
      </c>
      <c r="K129" s="609">
        <v>0</v>
      </c>
      <c r="L129" s="609">
        <v>1</v>
      </c>
      <c r="M129" s="609">
        <v>1</v>
      </c>
      <c r="N129" s="593">
        <v>46</v>
      </c>
      <c r="O129" s="593">
        <v>45</v>
      </c>
      <c r="P129" s="609">
        <v>0.99655172413793103</v>
      </c>
      <c r="Q129" s="609">
        <v>8.7386564637922902E-3</v>
      </c>
      <c r="R129" s="609">
        <v>0.9794239574688981</v>
      </c>
      <c r="S129" s="609">
        <v>1.013679490806964</v>
      </c>
      <c r="T129" s="593">
        <v>495</v>
      </c>
      <c r="U129" s="593">
        <v>494</v>
      </c>
      <c r="V129" s="609">
        <v>0.99978222996515687</v>
      </c>
      <c r="W129" s="609">
        <v>6.6387802379339804E-4</v>
      </c>
      <c r="X129" s="609">
        <v>0.99848102903852176</v>
      </c>
      <c r="Y129" s="609">
        <v>1.001083430891792</v>
      </c>
    </row>
    <row r="130" spans="1:25" x14ac:dyDescent="0.25">
      <c r="A130" s="426" t="s">
        <v>742</v>
      </c>
      <c r="B130" s="419" t="s">
        <v>28</v>
      </c>
      <c r="C130" s="419" t="s">
        <v>87</v>
      </c>
      <c r="D130" s="419" t="s">
        <v>122</v>
      </c>
      <c r="E130" s="584">
        <v>14</v>
      </c>
      <c r="F130" s="593">
        <v>119</v>
      </c>
      <c r="G130" s="603">
        <v>0.2749244712990937</v>
      </c>
      <c r="H130" s="593">
        <v>119</v>
      </c>
      <c r="I130" s="593">
        <v>119</v>
      </c>
      <c r="J130" s="609">
        <v>1</v>
      </c>
      <c r="K130" s="609">
        <v>0</v>
      </c>
      <c r="L130" s="609">
        <v>1</v>
      </c>
      <c r="M130" s="609">
        <v>1</v>
      </c>
      <c r="N130" s="593">
        <v>17</v>
      </c>
      <c r="O130" s="593">
        <v>16</v>
      </c>
      <c r="P130" s="609">
        <v>0.9285714285714286</v>
      </c>
      <c r="Q130" s="609">
        <v>6.2462473728229002E-2</v>
      </c>
      <c r="R130" s="609">
        <v>0.80614498006409974</v>
      </c>
      <c r="S130" s="609">
        <v>1.0509978770787574</v>
      </c>
      <c r="T130" s="593">
        <v>136</v>
      </c>
      <c r="U130" s="593">
        <v>135</v>
      </c>
      <c r="V130" s="609">
        <v>0.99642857142857133</v>
      </c>
      <c r="W130" s="609">
        <v>5.1153413069584507E-3</v>
      </c>
      <c r="X130" s="609">
        <v>0.98640250246693273</v>
      </c>
      <c r="Y130" s="609">
        <v>1.0064546403902099</v>
      </c>
    </row>
    <row r="131" spans="1:25" x14ac:dyDescent="0.25">
      <c r="A131" s="427" t="s">
        <v>742</v>
      </c>
      <c r="B131" s="420" t="s">
        <v>28</v>
      </c>
      <c r="C131" s="422" t="s">
        <v>91</v>
      </c>
      <c r="D131" s="421" t="s">
        <v>120</v>
      </c>
      <c r="E131" s="585">
        <v>14</v>
      </c>
      <c r="F131" s="594">
        <v>568</v>
      </c>
      <c r="G131" s="604">
        <v>0.24728260869565219</v>
      </c>
      <c r="H131" s="594">
        <v>568</v>
      </c>
      <c r="I131" s="594">
        <v>568</v>
      </c>
      <c r="J131" s="610">
        <v>1</v>
      </c>
      <c r="K131" s="610">
        <v>0</v>
      </c>
      <c r="L131" s="610">
        <v>1</v>
      </c>
      <c r="M131" s="610">
        <v>1</v>
      </c>
      <c r="N131" s="594">
        <v>63</v>
      </c>
      <c r="O131" s="594">
        <v>61</v>
      </c>
      <c r="P131" s="610">
        <v>0.99354838709677418</v>
      </c>
      <c r="Q131" s="610">
        <v>1.0086915612523516E-2</v>
      </c>
      <c r="R131" s="610">
        <v>0.97377803249622807</v>
      </c>
      <c r="S131" s="610">
        <v>1.0133187416973202</v>
      </c>
      <c r="T131" s="594">
        <v>631</v>
      </c>
      <c r="U131" s="594">
        <v>629</v>
      </c>
      <c r="V131" s="610">
        <v>0.99958949096880134</v>
      </c>
      <c r="W131" s="610">
        <v>8.0641299790597352E-4</v>
      </c>
      <c r="X131" s="610">
        <v>0.99800892149290565</v>
      </c>
      <c r="Y131" s="610">
        <v>1.0011700604446971</v>
      </c>
    </row>
    <row r="132" spans="1:25" x14ac:dyDescent="0.25">
      <c r="A132" s="427" t="s">
        <v>742</v>
      </c>
      <c r="B132" s="420" t="s">
        <v>28</v>
      </c>
      <c r="C132" s="421" t="s">
        <v>84</v>
      </c>
      <c r="D132" s="422" t="s">
        <v>121</v>
      </c>
      <c r="E132" s="585">
        <v>28</v>
      </c>
      <c r="F132" s="594">
        <v>536</v>
      </c>
      <c r="G132" s="604">
        <v>0.50276243093922668</v>
      </c>
      <c r="H132" s="594">
        <v>536</v>
      </c>
      <c r="I132" s="594">
        <v>536</v>
      </c>
      <c r="J132" s="610">
        <v>1</v>
      </c>
      <c r="K132" s="610">
        <v>0</v>
      </c>
      <c r="L132" s="610">
        <v>1</v>
      </c>
      <c r="M132" s="610">
        <v>1</v>
      </c>
      <c r="N132" s="594">
        <v>51</v>
      </c>
      <c r="O132" s="594">
        <v>50</v>
      </c>
      <c r="P132" s="610">
        <v>0.99753694581280794</v>
      </c>
      <c r="Q132" s="610">
        <v>7.009975108747556E-3</v>
      </c>
      <c r="R132" s="610">
        <v>0.98379739459966276</v>
      </c>
      <c r="S132" s="610">
        <v>1.0112764970259531</v>
      </c>
      <c r="T132" s="594">
        <v>587</v>
      </c>
      <c r="U132" s="594">
        <v>586</v>
      </c>
      <c r="V132" s="610">
        <v>0.99989111498257854</v>
      </c>
      <c r="W132" s="610">
        <v>4.3103407979268391E-4</v>
      </c>
      <c r="X132" s="610">
        <v>0.99904628818618491</v>
      </c>
      <c r="Y132" s="610">
        <v>1.0007359417789723</v>
      </c>
    </row>
    <row r="133" spans="1:25" x14ac:dyDescent="0.25">
      <c r="A133" s="427" t="s">
        <v>742</v>
      </c>
      <c r="B133" s="420" t="s">
        <v>28</v>
      </c>
      <c r="C133" s="421" t="s">
        <v>84</v>
      </c>
      <c r="D133" s="422" t="s">
        <v>123</v>
      </c>
      <c r="E133" s="585">
        <v>28</v>
      </c>
      <c r="F133" s="594">
        <v>211</v>
      </c>
      <c r="G133" s="604">
        <v>0.51057401812688841</v>
      </c>
      <c r="H133" s="594">
        <v>211</v>
      </c>
      <c r="I133" s="594">
        <v>211</v>
      </c>
      <c r="J133" s="610">
        <v>1</v>
      </c>
      <c r="K133" s="610">
        <v>0</v>
      </c>
      <c r="L133" s="610">
        <v>1</v>
      </c>
      <c r="M133" s="610">
        <v>1</v>
      </c>
      <c r="N133" s="594">
        <v>23</v>
      </c>
      <c r="O133" s="594">
        <v>22</v>
      </c>
      <c r="P133" s="610">
        <v>0.95833333333333337</v>
      </c>
      <c r="Q133" s="610">
        <v>4.166666666666665E-2</v>
      </c>
      <c r="R133" s="610">
        <v>0.87666666666666671</v>
      </c>
      <c r="S133" s="610">
        <v>1.04</v>
      </c>
      <c r="T133" s="594">
        <v>234</v>
      </c>
      <c r="U133" s="594">
        <v>233</v>
      </c>
      <c r="V133" s="610">
        <v>0.99807692307692308</v>
      </c>
      <c r="W133" s="610">
        <v>2.8639959967389872E-3</v>
      </c>
      <c r="X133" s="610">
        <v>0.99246349092331465</v>
      </c>
      <c r="Y133" s="610">
        <v>1.0036903552305314</v>
      </c>
    </row>
    <row r="134" spans="1:25" x14ac:dyDescent="0.25">
      <c r="A134" s="428" t="s">
        <v>742</v>
      </c>
      <c r="B134" s="423" t="s">
        <v>38</v>
      </c>
      <c r="C134" s="424" t="s">
        <v>84</v>
      </c>
      <c r="D134" s="424" t="s">
        <v>120</v>
      </c>
      <c r="E134" s="512">
        <v>28</v>
      </c>
      <c r="F134" s="566">
        <v>747</v>
      </c>
      <c r="G134" s="507">
        <v>0.49456521739130438</v>
      </c>
      <c r="H134" s="566">
        <v>747</v>
      </c>
      <c r="I134" s="566">
        <v>747</v>
      </c>
      <c r="J134" s="542">
        <v>1</v>
      </c>
      <c r="K134" s="542">
        <v>0</v>
      </c>
      <c r="L134" s="542">
        <v>1</v>
      </c>
      <c r="M134" s="542">
        <v>1</v>
      </c>
      <c r="N134" s="566">
        <v>74</v>
      </c>
      <c r="O134" s="566">
        <v>72</v>
      </c>
      <c r="P134" s="542">
        <v>0.93346774193548399</v>
      </c>
      <c r="Q134" s="542">
        <v>2.8970095648964831E-2</v>
      </c>
      <c r="R134" s="542">
        <v>0.87668635446351295</v>
      </c>
      <c r="S134" s="542">
        <v>0.99024912940745502</v>
      </c>
      <c r="T134" s="566">
        <v>821</v>
      </c>
      <c r="U134" s="566">
        <v>819</v>
      </c>
      <c r="V134" s="542">
        <v>0.99979474548440073</v>
      </c>
      <c r="W134" s="542">
        <v>4.9995418326392004E-4</v>
      </c>
      <c r="X134" s="542">
        <v>0.99881483528520343</v>
      </c>
      <c r="Y134" s="542">
        <v>1.0007746556835979</v>
      </c>
    </row>
    <row r="135" spans="1:25" x14ac:dyDescent="0.25">
      <c r="A135" s="426" t="s">
        <v>742</v>
      </c>
      <c r="B135" s="419" t="s">
        <v>29</v>
      </c>
      <c r="C135" s="419" t="s">
        <v>25</v>
      </c>
      <c r="D135" s="419" t="s">
        <v>119</v>
      </c>
      <c r="E135" s="584">
        <v>15</v>
      </c>
      <c r="F135" s="593">
        <v>193</v>
      </c>
      <c r="G135" s="603">
        <v>0.24861878453038688</v>
      </c>
      <c r="H135" s="593">
        <v>193</v>
      </c>
      <c r="I135" s="593">
        <v>193</v>
      </c>
      <c r="J135" s="609">
        <v>1</v>
      </c>
      <c r="K135" s="609">
        <v>0</v>
      </c>
      <c r="L135" s="609">
        <v>1</v>
      </c>
      <c r="M135" s="609">
        <v>1</v>
      </c>
      <c r="N135" s="593">
        <v>12</v>
      </c>
      <c r="O135" s="593">
        <v>12</v>
      </c>
      <c r="P135" s="609"/>
      <c r="Q135" s="609"/>
      <c r="R135" s="609"/>
      <c r="S135" s="609"/>
      <c r="T135" s="593">
        <v>205</v>
      </c>
      <c r="U135" s="593">
        <v>205</v>
      </c>
      <c r="V135" s="609">
        <v>1</v>
      </c>
      <c r="W135" s="609">
        <v>0</v>
      </c>
      <c r="X135" s="609">
        <v>1</v>
      </c>
      <c r="Y135" s="609">
        <v>1</v>
      </c>
    </row>
    <row r="136" spans="1:25" x14ac:dyDescent="0.25">
      <c r="A136" s="426" t="s">
        <v>742</v>
      </c>
      <c r="B136" s="419" t="s">
        <v>29</v>
      </c>
      <c r="C136" s="419" t="s">
        <v>25</v>
      </c>
      <c r="D136" s="419" t="s">
        <v>122</v>
      </c>
      <c r="E136" s="584">
        <v>12</v>
      </c>
      <c r="F136" s="593">
        <v>101</v>
      </c>
      <c r="G136" s="603">
        <v>0.21752265861027167</v>
      </c>
      <c r="H136" s="593">
        <v>101</v>
      </c>
      <c r="I136" s="593">
        <v>100</v>
      </c>
      <c r="J136" s="609">
        <v>0.98333333333333328</v>
      </c>
      <c r="K136" s="609">
        <v>1.2738376137587663E-2</v>
      </c>
      <c r="L136" s="609">
        <v>0.95836611610366151</v>
      </c>
      <c r="M136" s="609">
        <v>1.0083005505630052</v>
      </c>
      <c r="N136" s="593">
        <v>8</v>
      </c>
      <c r="O136" s="593">
        <v>8</v>
      </c>
      <c r="P136" s="609"/>
      <c r="Q136" s="609"/>
      <c r="R136" s="609"/>
      <c r="S136" s="609"/>
      <c r="T136" s="593">
        <v>109</v>
      </c>
      <c r="U136" s="593">
        <v>108</v>
      </c>
      <c r="V136" s="609">
        <v>0.98333333333333328</v>
      </c>
      <c r="W136" s="609">
        <v>1.2262005496538738E-2</v>
      </c>
      <c r="X136" s="609">
        <v>0.95929980256011738</v>
      </c>
      <c r="Y136" s="609">
        <v>1.0073668641065492</v>
      </c>
    </row>
    <row r="137" spans="1:25" x14ac:dyDescent="0.25">
      <c r="A137" s="427" t="s">
        <v>742</v>
      </c>
      <c r="B137" s="420" t="s">
        <v>29</v>
      </c>
      <c r="C137" s="422" t="s">
        <v>89</v>
      </c>
      <c r="D137" s="421" t="s">
        <v>120</v>
      </c>
      <c r="E137" s="585">
        <v>15</v>
      </c>
      <c r="F137" s="594">
        <v>294</v>
      </c>
      <c r="G137" s="604">
        <v>0.24456521739130449</v>
      </c>
      <c r="H137" s="594">
        <v>294</v>
      </c>
      <c r="I137" s="594">
        <v>293</v>
      </c>
      <c r="J137" s="610">
        <v>0.9916666666666667</v>
      </c>
      <c r="K137" s="610">
        <v>5.3017417523362562E-3</v>
      </c>
      <c r="L137" s="610">
        <v>0.98127525283208761</v>
      </c>
      <c r="M137" s="610">
        <v>1.0020580805012458</v>
      </c>
      <c r="N137" s="594">
        <v>20</v>
      </c>
      <c r="O137" s="594">
        <v>20</v>
      </c>
      <c r="P137" s="610">
        <v>1</v>
      </c>
      <c r="Q137" s="610">
        <v>0</v>
      </c>
      <c r="R137" s="610">
        <v>1</v>
      </c>
      <c r="S137" s="610">
        <v>1</v>
      </c>
      <c r="T137" s="594">
        <v>314</v>
      </c>
      <c r="U137" s="594">
        <v>313</v>
      </c>
      <c r="V137" s="610">
        <v>0.9916666666666667</v>
      </c>
      <c r="W137" s="610">
        <v>5.1301186614480737E-3</v>
      </c>
      <c r="X137" s="610">
        <v>0.98161163409022845</v>
      </c>
      <c r="Y137" s="610">
        <v>1.0017216992431048</v>
      </c>
    </row>
    <row r="138" spans="1:25" x14ac:dyDescent="0.25">
      <c r="A138" s="426" t="s">
        <v>742</v>
      </c>
      <c r="B138" s="419" t="s">
        <v>29</v>
      </c>
      <c r="C138" s="419" t="s">
        <v>87</v>
      </c>
      <c r="D138" s="419" t="s">
        <v>119</v>
      </c>
      <c r="E138" s="584">
        <v>15</v>
      </c>
      <c r="F138" s="593">
        <v>129</v>
      </c>
      <c r="G138" s="603">
        <v>0.24861878453038688</v>
      </c>
      <c r="H138" s="593">
        <v>129</v>
      </c>
      <c r="I138" s="593">
        <v>129</v>
      </c>
      <c r="J138" s="609">
        <v>1</v>
      </c>
      <c r="K138" s="609">
        <v>0</v>
      </c>
      <c r="L138" s="609">
        <v>1</v>
      </c>
      <c r="M138" s="609">
        <v>1</v>
      </c>
      <c r="N138" s="593">
        <v>18</v>
      </c>
      <c r="O138" s="593">
        <v>18</v>
      </c>
      <c r="P138" s="609">
        <v>1</v>
      </c>
      <c r="Q138" s="609">
        <v>0</v>
      </c>
      <c r="R138" s="609">
        <v>1</v>
      </c>
      <c r="S138" s="609">
        <v>1</v>
      </c>
      <c r="T138" s="593">
        <v>147</v>
      </c>
      <c r="U138" s="593">
        <v>147</v>
      </c>
      <c r="V138" s="609">
        <v>1</v>
      </c>
      <c r="W138" s="609">
        <v>0</v>
      </c>
      <c r="X138" s="609">
        <v>1</v>
      </c>
      <c r="Y138" s="609">
        <v>1</v>
      </c>
    </row>
    <row r="139" spans="1:25" x14ac:dyDescent="0.25">
      <c r="A139" s="426" t="s">
        <v>742</v>
      </c>
      <c r="B139" s="419" t="s">
        <v>29</v>
      </c>
      <c r="C139" s="419" t="s">
        <v>87</v>
      </c>
      <c r="D139" s="419" t="s">
        <v>122</v>
      </c>
      <c r="E139" s="584">
        <v>15</v>
      </c>
      <c r="F139" s="593">
        <v>196</v>
      </c>
      <c r="G139" s="603">
        <v>0.27190332326284</v>
      </c>
      <c r="H139" s="593">
        <v>196</v>
      </c>
      <c r="I139" s="593">
        <v>196</v>
      </c>
      <c r="J139" s="609">
        <v>1</v>
      </c>
      <c r="K139" s="609">
        <v>0</v>
      </c>
      <c r="L139" s="609">
        <v>1</v>
      </c>
      <c r="M139" s="609">
        <v>1</v>
      </c>
      <c r="N139" s="593">
        <v>20</v>
      </c>
      <c r="O139" s="593">
        <v>20</v>
      </c>
      <c r="P139" s="609">
        <v>1</v>
      </c>
      <c r="Q139" s="609">
        <v>0</v>
      </c>
      <c r="R139" s="609">
        <v>1</v>
      </c>
      <c r="S139" s="609">
        <v>1</v>
      </c>
      <c r="T139" s="593">
        <v>216</v>
      </c>
      <c r="U139" s="593">
        <v>216</v>
      </c>
      <c r="V139" s="609">
        <v>1</v>
      </c>
      <c r="W139" s="609">
        <v>0</v>
      </c>
      <c r="X139" s="609">
        <v>1</v>
      </c>
      <c r="Y139" s="609">
        <v>1</v>
      </c>
    </row>
    <row r="140" spans="1:25" x14ac:dyDescent="0.25">
      <c r="A140" s="427" t="s">
        <v>742</v>
      </c>
      <c r="B140" s="420" t="s">
        <v>29</v>
      </c>
      <c r="C140" s="422" t="s">
        <v>91</v>
      </c>
      <c r="D140" s="421" t="s">
        <v>120</v>
      </c>
      <c r="E140" s="585">
        <v>16</v>
      </c>
      <c r="F140" s="594">
        <v>325</v>
      </c>
      <c r="G140" s="604">
        <v>0.26086956521739141</v>
      </c>
      <c r="H140" s="594">
        <v>325</v>
      </c>
      <c r="I140" s="594">
        <v>325</v>
      </c>
      <c r="J140" s="610">
        <v>1</v>
      </c>
      <c r="K140" s="610">
        <v>0</v>
      </c>
      <c r="L140" s="610">
        <v>1</v>
      </c>
      <c r="M140" s="610">
        <v>1</v>
      </c>
      <c r="N140" s="594">
        <v>38</v>
      </c>
      <c r="O140" s="594">
        <v>38</v>
      </c>
      <c r="P140" s="610">
        <v>1</v>
      </c>
      <c r="Q140" s="610">
        <v>0</v>
      </c>
      <c r="R140" s="610">
        <v>1</v>
      </c>
      <c r="S140" s="610">
        <v>1</v>
      </c>
      <c r="T140" s="594">
        <v>363</v>
      </c>
      <c r="U140" s="594">
        <v>363</v>
      </c>
      <c r="V140" s="610">
        <v>1</v>
      </c>
      <c r="W140" s="610">
        <v>0</v>
      </c>
      <c r="X140" s="610">
        <v>1</v>
      </c>
      <c r="Y140" s="610">
        <v>1</v>
      </c>
    </row>
    <row r="141" spans="1:25" x14ac:dyDescent="0.25">
      <c r="A141" s="427" t="s">
        <v>742</v>
      </c>
      <c r="B141" s="420" t="s">
        <v>29</v>
      </c>
      <c r="C141" s="421" t="s">
        <v>84</v>
      </c>
      <c r="D141" s="422" t="s">
        <v>121</v>
      </c>
      <c r="E141" s="585">
        <v>30</v>
      </c>
      <c r="F141" s="594">
        <v>322</v>
      </c>
      <c r="G141" s="604">
        <v>0.49723756906077388</v>
      </c>
      <c r="H141" s="594">
        <v>322</v>
      </c>
      <c r="I141" s="594">
        <v>322</v>
      </c>
      <c r="J141" s="610">
        <v>1</v>
      </c>
      <c r="K141" s="610">
        <v>0</v>
      </c>
      <c r="L141" s="610">
        <v>1</v>
      </c>
      <c r="M141" s="610">
        <v>1</v>
      </c>
      <c r="N141" s="594">
        <v>30</v>
      </c>
      <c r="O141" s="594">
        <v>30</v>
      </c>
      <c r="P141" s="610">
        <v>1</v>
      </c>
      <c r="Q141" s="610">
        <v>0</v>
      </c>
      <c r="R141" s="610">
        <v>1</v>
      </c>
      <c r="S141" s="610">
        <v>1</v>
      </c>
      <c r="T141" s="594">
        <v>352</v>
      </c>
      <c r="U141" s="594">
        <v>352</v>
      </c>
      <c r="V141" s="610">
        <v>1</v>
      </c>
      <c r="W141" s="610">
        <v>0</v>
      </c>
      <c r="X141" s="610">
        <v>1</v>
      </c>
      <c r="Y141" s="610">
        <v>1</v>
      </c>
    </row>
    <row r="142" spans="1:25" x14ac:dyDescent="0.25">
      <c r="A142" s="427" t="s">
        <v>742</v>
      </c>
      <c r="B142" s="420" t="s">
        <v>29</v>
      </c>
      <c r="C142" s="421" t="s">
        <v>84</v>
      </c>
      <c r="D142" s="422" t="s">
        <v>123</v>
      </c>
      <c r="E142" s="585">
        <v>27</v>
      </c>
      <c r="F142" s="594">
        <v>297</v>
      </c>
      <c r="G142" s="604">
        <v>0.48942598187311154</v>
      </c>
      <c r="H142" s="594">
        <v>297</v>
      </c>
      <c r="I142" s="594">
        <v>296</v>
      </c>
      <c r="J142" s="610">
        <v>0.99259259259259269</v>
      </c>
      <c r="K142" s="610">
        <v>4.9755421080572198E-3</v>
      </c>
      <c r="L142" s="610">
        <v>0.98284053006080052</v>
      </c>
      <c r="M142" s="610">
        <v>1.0023446551243849</v>
      </c>
      <c r="N142" s="594">
        <v>28</v>
      </c>
      <c r="O142" s="594">
        <v>28</v>
      </c>
      <c r="P142" s="610">
        <v>1</v>
      </c>
      <c r="Q142" s="610">
        <v>0</v>
      </c>
      <c r="R142" s="610">
        <v>1</v>
      </c>
      <c r="S142" s="610">
        <v>1</v>
      </c>
      <c r="T142" s="594">
        <v>325</v>
      </c>
      <c r="U142" s="594">
        <v>324</v>
      </c>
      <c r="V142" s="610">
        <v>0.99259259259259269</v>
      </c>
      <c r="W142" s="610">
        <v>4.7563844455177362E-3</v>
      </c>
      <c r="X142" s="610">
        <v>0.98327007907937791</v>
      </c>
      <c r="Y142" s="610">
        <v>1.0019151061058074</v>
      </c>
    </row>
    <row r="143" spans="1:25" x14ac:dyDescent="0.25">
      <c r="A143" s="428" t="s">
        <v>742</v>
      </c>
      <c r="B143" s="423" t="s">
        <v>92</v>
      </c>
      <c r="C143" s="424" t="s">
        <v>84</v>
      </c>
      <c r="D143" s="424" t="s">
        <v>120</v>
      </c>
      <c r="E143" s="512">
        <v>31</v>
      </c>
      <c r="F143" s="566">
        <v>619</v>
      </c>
      <c r="G143" s="507">
        <v>0.50543478260869601</v>
      </c>
      <c r="H143" s="566">
        <v>619</v>
      </c>
      <c r="I143" s="566">
        <v>618</v>
      </c>
      <c r="J143" s="542">
        <v>0.99596774193548387</v>
      </c>
      <c r="K143" s="542">
        <v>2.5471321132382618E-3</v>
      </c>
      <c r="L143" s="542">
        <v>0.99097536299353683</v>
      </c>
      <c r="M143" s="542">
        <v>1.0009601208774308</v>
      </c>
      <c r="N143" s="566">
        <v>58</v>
      </c>
      <c r="O143" s="566">
        <v>58</v>
      </c>
      <c r="P143" s="542">
        <v>1</v>
      </c>
      <c r="Q143" s="542">
        <v>0</v>
      </c>
      <c r="R143" s="542">
        <v>1</v>
      </c>
      <c r="S143" s="542">
        <v>1</v>
      </c>
      <c r="T143" s="566">
        <v>677</v>
      </c>
      <c r="U143" s="566">
        <v>676</v>
      </c>
      <c r="V143" s="542">
        <v>0.99596774193548387</v>
      </c>
      <c r="W143" s="542">
        <v>2.4355803494702567E-3</v>
      </c>
      <c r="X143" s="542">
        <v>0.99119400445052219</v>
      </c>
      <c r="Y143" s="542">
        <v>1.0007414794204457</v>
      </c>
    </row>
    <row r="144" spans="1:25" x14ac:dyDescent="0.25">
      <c r="A144" s="427" t="s">
        <v>742</v>
      </c>
      <c r="B144" s="421" t="s">
        <v>86</v>
      </c>
      <c r="C144" s="422" t="s">
        <v>89</v>
      </c>
      <c r="D144" s="420" t="s">
        <v>119</v>
      </c>
      <c r="E144" s="585">
        <v>29</v>
      </c>
      <c r="F144" s="594">
        <v>280</v>
      </c>
      <c r="G144" s="604">
        <v>0.50000000000000044</v>
      </c>
      <c r="H144" s="594">
        <v>280</v>
      </c>
      <c r="I144" s="594">
        <v>280</v>
      </c>
      <c r="J144" s="610">
        <v>1</v>
      </c>
      <c r="K144" s="610">
        <v>0</v>
      </c>
      <c r="L144" s="610">
        <v>1</v>
      </c>
      <c r="M144" s="610">
        <v>1</v>
      </c>
      <c r="N144" s="594">
        <v>17</v>
      </c>
      <c r="O144" s="594">
        <v>17</v>
      </c>
      <c r="P144" s="610">
        <v>1</v>
      </c>
      <c r="Q144" s="610">
        <v>0</v>
      </c>
      <c r="R144" s="610">
        <v>1</v>
      </c>
      <c r="S144" s="610">
        <v>1</v>
      </c>
      <c r="T144" s="594">
        <v>297</v>
      </c>
      <c r="U144" s="594">
        <v>297</v>
      </c>
      <c r="V144" s="610">
        <v>1</v>
      </c>
      <c r="W144" s="610">
        <v>0</v>
      </c>
      <c r="X144" s="610">
        <v>1</v>
      </c>
      <c r="Y144" s="610">
        <v>1</v>
      </c>
    </row>
    <row r="145" spans="1:25" x14ac:dyDescent="0.25">
      <c r="A145" s="427" t="s">
        <v>742</v>
      </c>
      <c r="B145" s="421" t="s">
        <v>86</v>
      </c>
      <c r="C145" s="422" t="s">
        <v>89</v>
      </c>
      <c r="D145" s="420" t="s">
        <v>122</v>
      </c>
      <c r="E145" s="585">
        <v>24</v>
      </c>
      <c r="F145" s="594">
        <v>193</v>
      </c>
      <c r="G145" s="604">
        <v>0.45317220543806602</v>
      </c>
      <c r="H145" s="594">
        <v>193</v>
      </c>
      <c r="I145" s="594">
        <v>192</v>
      </c>
      <c r="J145" s="610">
        <v>0.9920000000000001</v>
      </c>
      <c r="K145" s="610">
        <v>6.4124231757156699E-3</v>
      </c>
      <c r="L145" s="610">
        <v>0.97943165057559745</v>
      </c>
      <c r="M145" s="610">
        <v>1.0045683494244029</v>
      </c>
      <c r="N145" s="594">
        <v>14</v>
      </c>
      <c r="O145" s="594">
        <v>14</v>
      </c>
      <c r="P145" s="610"/>
      <c r="Q145" s="610"/>
      <c r="R145" s="610"/>
      <c r="S145" s="610"/>
      <c r="T145" s="594">
        <v>207</v>
      </c>
      <c r="U145" s="594">
        <v>206</v>
      </c>
      <c r="V145" s="610">
        <v>0.9920000000000001</v>
      </c>
      <c r="W145" s="610">
        <v>6.1917819931912362E-3</v>
      </c>
      <c r="X145" s="610">
        <v>0.97986410729334528</v>
      </c>
      <c r="Y145" s="610">
        <v>1.0041358927066548</v>
      </c>
    </row>
    <row r="146" spans="1:25" x14ac:dyDescent="0.25">
      <c r="A146" s="427" t="s">
        <v>742</v>
      </c>
      <c r="B146" s="421" t="s">
        <v>86</v>
      </c>
      <c r="C146" s="422" t="s">
        <v>91</v>
      </c>
      <c r="D146" s="420" t="s">
        <v>119</v>
      </c>
      <c r="E146" s="585">
        <v>29</v>
      </c>
      <c r="F146" s="594">
        <v>578</v>
      </c>
      <c r="G146" s="604">
        <v>0.50000000000000044</v>
      </c>
      <c r="H146" s="594">
        <v>578</v>
      </c>
      <c r="I146" s="594">
        <v>578</v>
      </c>
      <c r="J146" s="610">
        <v>1</v>
      </c>
      <c r="K146" s="610">
        <v>0</v>
      </c>
      <c r="L146" s="610">
        <v>1</v>
      </c>
      <c r="M146" s="610">
        <v>1</v>
      </c>
      <c r="N146" s="594">
        <v>64</v>
      </c>
      <c r="O146" s="594">
        <v>63</v>
      </c>
      <c r="P146" s="610">
        <v>0.99820689655172412</v>
      </c>
      <c r="Q146" s="610">
        <v>5.3301898895559774E-3</v>
      </c>
      <c r="R146" s="610">
        <v>0.98775972436819437</v>
      </c>
      <c r="S146" s="610">
        <v>1.0086540687352539</v>
      </c>
      <c r="T146" s="594">
        <v>642</v>
      </c>
      <c r="U146" s="594">
        <v>641</v>
      </c>
      <c r="V146" s="610">
        <v>0.99989051340789648</v>
      </c>
      <c r="W146" s="610">
        <v>4.1326409832029992E-4</v>
      </c>
      <c r="X146" s="610">
        <v>0.99908051577518864</v>
      </c>
      <c r="Y146" s="610">
        <v>1.0007005110406042</v>
      </c>
    </row>
    <row r="147" spans="1:25" x14ac:dyDescent="0.25">
      <c r="A147" s="427" t="s">
        <v>742</v>
      </c>
      <c r="B147" s="421" t="s">
        <v>86</v>
      </c>
      <c r="C147" s="422" t="s">
        <v>91</v>
      </c>
      <c r="D147" s="420" t="s">
        <v>122</v>
      </c>
      <c r="E147" s="585">
        <v>29</v>
      </c>
      <c r="F147" s="594">
        <v>315</v>
      </c>
      <c r="G147" s="604">
        <v>0.54682779456193387</v>
      </c>
      <c r="H147" s="594">
        <v>315</v>
      </c>
      <c r="I147" s="594">
        <v>315</v>
      </c>
      <c r="J147" s="610">
        <v>1</v>
      </c>
      <c r="K147" s="610">
        <v>0</v>
      </c>
      <c r="L147" s="610">
        <v>1</v>
      </c>
      <c r="M147" s="610">
        <v>1</v>
      </c>
      <c r="N147" s="594">
        <v>37</v>
      </c>
      <c r="O147" s="594">
        <v>36</v>
      </c>
      <c r="P147" s="610">
        <v>0.96733668341708523</v>
      </c>
      <c r="Q147" s="610">
        <v>2.9222549758667744E-2</v>
      </c>
      <c r="R147" s="610">
        <v>0.91006048589009647</v>
      </c>
      <c r="S147" s="610">
        <v>1.024612880944074</v>
      </c>
      <c r="T147" s="594">
        <v>352</v>
      </c>
      <c r="U147" s="594">
        <v>351</v>
      </c>
      <c r="V147" s="610">
        <v>0.9982044198895027</v>
      </c>
      <c r="W147" s="610">
        <v>2.2565284092671608E-3</v>
      </c>
      <c r="X147" s="610">
        <v>0.99378162420733906</v>
      </c>
      <c r="Y147" s="610">
        <v>1.0026272155716662</v>
      </c>
    </row>
    <row r="148" spans="1:25" x14ac:dyDescent="0.25">
      <c r="A148" s="428" t="s">
        <v>742</v>
      </c>
      <c r="B148" s="424" t="s">
        <v>86</v>
      </c>
      <c r="C148" s="424" t="s">
        <v>84</v>
      </c>
      <c r="D148" s="423" t="s">
        <v>121</v>
      </c>
      <c r="E148" s="512">
        <v>58</v>
      </c>
      <c r="F148" s="566">
        <v>858</v>
      </c>
      <c r="G148" s="507">
        <v>1</v>
      </c>
      <c r="H148" s="566">
        <v>858</v>
      </c>
      <c r="I148" s="566">
        <v>858</v>
      </c>
      <c r="J148" s="542">
        <v>1</v>
      </c>
      <c r="K148" s="542">
        <v>0</v>
      </c>
      <c r="L148" s="542">
        <v>1</v>
      </c>
      <c r="M148" s="542">
        <v>1</v>
      </c>
      <c r="N148" s="566">
        <v>81</v>
      </c>
      <c r="O148" s="566">
        <v>80</v>
      </c>
      <c r="P148" s="542">
        <v>0.99883866356976947</v>
      </c>
      <c r="Q148" s="542">
        <v>3.8078664103509958E-3</v>
      </c>
      <c r="R148" s="542">
        <v>0.9913752454054815</v>
      </c>
      <c r="S148" s="542">
        <v>1.0063020817340573</v>
      </c>
      <c r="T148" s="566">
        <v>939</v>
      </c>
      <c r="U148" s="566">
        <v>938</v>
      </c>
      <c r="V148" s="542">
        <v>0.99994525670394829</v>
      </c>
      <c r="W148" s="542">
        <v>2.4157509796448481E-4</v>
      </c>
      <c r="X148" s="542">
        <v>0.99947176951193795</v>
      </c>
      <c r="Y148" s="542">
        <v>1.0004187438959586</v>
      </c>
    </row>
    <row r="149" spans="1:25" x14ac:dyDescent="0.25">
      <c r="A149" s="428" t="s">
        <v>742</v>
      </c>
      <c r="B149" s="424" t="s">
        <v>86</v>
      </c>
      <c r="C149" s="424" t="s">
        <v>84</v>
      </c>
      <c r="D149" s="423" t="s">
        <v>123</v>
      </c>
      <c r="E149" s="512">
        <v>53</v>
      </c>
      <c r="F149" s="566">
        <v>508</v>
      </c>
      <c r="G149" s="507">
        <v>1</v>
      </c>
      <c r="H149" s="566">
        <v>508</v>
      </c>
      <c r="I149" s="566">
        <v>507</v>
      </c>
      <c r="J149" s="542">
        <v>0.99637462235649543</v>
      </c>
      <c r="K149" s="542">
        <v>2.6665890951651757E-3</v>
      </c>
      <c r="L149" s="542">
        <v>0.99114810772997164</v>
      </c>
      <c r="M149" s="542">
        <v>1.0016011369830191</v>
      </c>
      <c r="N149" s="566">
        <v>51</v>
      </c>
      <c r="O149" s="566">
        <v>50</v>
      </c>
      <c r="P149" s="542">
        <v>0.98065476190476197</v>
      </c>
      <c r="Q149" s="542">
        <v>1.9286793133592016E-2</v>
      </c>
      <c r="R149" s="542">
        <v>0.94285264736292163</v>
      </c>
      <c r="S149" s="542">
        <v>1.0184568764466024</v>
      </c>
      <c r="T149" s="566">
        <v>559</v>
      </c>
      <c r="U149" s="566">
        <v>557</v>
      </c>
      <c r="V149" s="542">
        <v>0.99539274924471299</v>
      </c>
      <c r="W149" s="542">
        <v>2.864258809102039E-3</v>
      </c>
      <c r="X149" s="542">
        <v>0.98977880197887302</v>
      </c>
      <c r="Y149" s="542">
        <v>1.0010066965105531</v>
      </c>
    </row>
    <row r="150" spans="1:25" x14ac:dyDescent="0.25">
      <c r="A150" s="428" t="s">
        <v>742</v>
      </c>
      <c r="B150" s="424" t="s">
        <v>86</v>
      </c>
      <c r="C150" s="423" t="s">
        <v>89</v>
      </c>
      <c r="D150" s="424" t="s">
        <v>120</v>
      </c>
      <c r="E150" s="512">
        <v>29</v>
      </c>
      <c r="F150" s="566">
        <v>473</v>
      </c>
      <c r="G150" s="507">
        <v>0.49184782608695693</v>
      </c>
      <c r="H150" s="566">
        <v>473</v>
      </c>
      <c r="I150" s="566">
        <v>472</v>
      </c>
      <c r="J150" s="542">
        <v>0.9958563535911602</v>
      </c>
      <c r="K150" s="542">
        <v>2.953650625139598E-3</v>
      </c>
      <c r="L150" s="542">
        <v>0.99006719836588664</v>
      </c>
      <c r="M150" s="542">
        <v>1.0016455088164338</v>
      </c>
      <c r="N150" s="566">
        <v>31</v>
      </c>
      <c r="O150" s="566">
        <v>31</v>
      </c>
      <c r="P150" s="542">
        <v>0.92528735632183912</v>
      </c>
      <c r="Q150" s="542">
        <v>4.7223102790757886E-2</v>
      </c>
      <c r="R150" s="542">
        <v>0.83273007485195372</v>
      </c>
      <c r="S150" s="542">
        <v>1.0178446377917245</v>
      </c>
      <c r="T150" s="566">
        <v>504</v>
      </c>
      <c r="U150" s="566">
        <v>503</v>
      </c>
      <c r="V150" s="542">
        <v>0.9958563535911602</v>
      </c>
      <c r="W150" s="542">
        <v>2.8613726737237752E-3</v>
      </c>
      <c r="X150" s="542">
        <v>0.99024806315066161</v>
      </c>
      <c r="Y150" s="542">
        <v>1.0014646440316588</v>
      </c>
    </row>
    <row r="151" spans="1:25" x14ac:dyDescent="0.25">
      <c r="A151" s="428" t="s">
        <v>742</v>
      </c>
      <c r="B151" s="424" t="s">
        <v>86</v>
      </c>
      <c r="C151" s="423" t="s">
        <v>91</v>
      </c>
      <c r="D151" s="424" t="s">
        <v>120</v>
      </c>
      <c r="E151" s="512">
        <v>30</v>
      </c>
      <c r="F151" s="566">
        <v>893</v>
      </c>
      <c r="G151" s="507">
        <v>0.50815217391304368</v>
      </c>
      <c r="H151" s="566">
        <v>893</v>
      </c>
      <c r="I151" s="566">
        <v>893</v>
      </c>
      <c r="J151" s="542">
        <v>1</v>
      </c>
      <c r="K151" s="542">
        <v>0</v>
      </c>
      <c r="L151" s="542">
        <v>1</v>
      </c>
      <c r="M151" s="542">
        <v>1</v>
      </c>
      <c r="N151" s="566">
        <v>101</v>
      </c>
      <c r="O151" s="566">
        <v>99</v>
      </c>
      <c r="P151" s="542">
        <v>0.99706744868035202</v>
      </c>
      <c r="Q151" s="542">
        <v>5.380521766451974E-3</v>
      </c>
      <c r="R151" s="542">
        <v>0.98652162601810611</v>
      </c>
      <c r="S151" s="542">
        <v>1.0076132713425978</v>
      </c>
      <c r="T151" s="566">
        <v>994</v>
      </c>
      <c r="U151" s="566">
        <v>992</v>
      </c>
      <c r="V151" s="542">
        <v>0.99980023357305303</v>
      </c>
      <c r="W151" s="542">
        <v>4.4825451810286365E-4</v>
      </c>
      <c r="X151" s="542">
        <v>0.99892165471757144</v>
      </c>
      <c r="Y151" s="542">
        <v>1.0006788124285346</v>
      </c>
    </row>
    <row r="152" spans="1:25" x14ac:dyDescent="0.25">
      <c r="A152" s="429" t="s">
        <v>742</v>
      </c>
      <c r="B152" s="425" t="s">
        <v>86</v>
      </c>
      <c r="C152" s="425" t="s">
        <v>84</v>
      </c>
      <c r="D152" s="425" t="s">
        <v>120</v>
      </c>
      <c r="E152" s="513">
        <v>59</v>
      </c>
      <c r="F152" s="567">
        <v>1366</v>
      </c>
      <c r="G152" s="508">
        <v>1</v>
      </c>
      <c r="H152" s="567">
        <v>1366</v>
      </c>
      <c r="I152" s="567">
        <v>1365</v>
      </c>
      <c r="J152" s="543">
        <v>0.99796195652173891</v>
      </c>
      <c r="K152" s="543">
        <v>1.2202206365792914E-3</v>
      </c>
      <c r="L152" s="543">
        <v>0.99557032407404356</v>
      </c>
      <c r="M152" s="543">
        <v>1.0003535889694344</v>
      </c>
      <c r="N152" s="567">
        <v>132</v>
      </c>
      <c r="O152" s="567">
        <v>130</v>
      </c>
      <c r="P152" s="543">
        <v>0.96991584852734913</v>
      </c>
      <c r="Q152" s="543">
        <v>1.4867876522694895E-2</v>
      </c>
      <c r="R152" s="543">
        <v>0.94077481054286716</v>
      </c>
      <c r="S152" s="543">
        <v>0.99905688651183111</v>
      </c>
      <c r="T152" s="567">
        <v>1498</v>
      </c>
      <c r="U152" s="567">
        <v>1495</v>
      </c>
      <c r="V152" s="543">
        <v>0.99786044477761104</v>
      </c>
      <c r="W152" s="543">
        <v>1.1938252142094808E-3</v>
      </c>
      <c r="X152" s="543">
        <v>0.99552054735776041</v>
      </c>
      <c r="Y152" s="543">
        <v>1.0002003421974617</v>
      </c>
    </row>
    <row r="153" spans="1:25" x14ac:dyDescent="0.25">
      <c r="A153" s="67" t="s">
        <v>807</v>
      </c>
      <c r="B153" s="67" t="s">
        <v>26</v>
      </c>
      <c r="C153" s="67" t="s">
        <v>25</v>
      </c>
      <c r="D153" s="390" t="s">
        <v>119</v>
      </c>
      <c r="E153" s="586">
        <v>13</v>
      </c>
      <c r="F153" s="586">
        <v>209</v>
      </c>
      <c r="G153" s="595">
        <v>2.3688606604525E-2</v>
      </c>
      <c r="H153" s="586">
        <v>204</v>
      </c>
      <c r="I153" s="586">
        <v>204</v>
      </c>
      <c r="J153" s="484">
        <v>1</v>
      </c>
      <c r="K153" s="484" t="s">
        <v>445</v>
      </c>
      <c r="L153" s="484" t="s">
        <v>445</v>
      </c>
      <c r="M153" s="484" t="s">
        <v>445</v>
      </c>
      <c r="N153" s="586">
        <v>26</v>
      </c>
      <c r="O153" s="586">
        <v>26</v>
      </c>
      <c r="P153" s="484">
        <v>1</v>
      </c>
      <c r="Q153" s="484" t="s">
        <v>445</v>
      </c>
      <c r="R153" s="484" t="s">
        <v>445</v>
      </c>
      <c r="S153" s="484" t="s">
        <v>445</v>
      </c>
      <c r="T153" s="586">
        <v>230</v>
      </c>
      <c r="U153" s="586">
        <v>230</v>
      </c>
      <c r="V153" s="484">
        <v>1</v>
      </c>
      <c r="W153" s="484" t="s">
        <v>445</v>
      </c>
      <c r="X153" s="484" t="s">
        <v>445</v>
      </c>
      <c r="Y153" s="484" t="s">
        <v>445</v>
      </c>
    </row>
    <row r="154" spans="1:25" x14ac:dyDescent="0.25">
      <c r="A154" s="67" t="s">
        <v>807</v>
      </c>
      <c r="B154" s="67" t="s">
        <v>26</v>
      </c>
      <c r="C154" s="67" t="s">
        <v>87</v>
      </c>
      <c r="D154" s="390" t="s">
        <v>119</v>
      </c>
      <c r="E154" s="586">
        <v>11</v>
      </c>
      <c r="F154" s="586">
        <v>122</v>
      </c>
      <c r="G154" s="595">
        <v>8.0900991064809941E-3</v>
      </c>
      <c r="H154" s="586">
        <v>118</v>
      </c>
      <c r="I154" s="586">
        <v>118</v>
      </c>
      <c r="J154" s="484">
        <v>1</v>
      </c>
      <c r="K154" s="484" t="s">
        <v>445</v>
      </c>
      <c r="L154" s="484" t="s">
        <v>445</v>
      </c>
      <c r="M154" s="484" t="s">
        <v>445</v>
      </c>
      <c r="N154" s="586">
        <v>26</v>
      </c>
      <c r="O154" s="586">
        <v>26</v>
      </c>
      <c r="P154" s="484">
        <v>1</v>
      </c>
      <c r="Q154" s="484" t="s">
        <v>445</v>
      </c>
      <c r="R154" s="484" t="s">
        <v>445</v>
      </c>
      <c r="S154" s="484" t="s">
        <v>445</v>
      </c>
      <c r="T154" s="586">
        <v>144</v>
      </c>
      <c r="U154" s="586">
        <v>144</v>
      </c>
      <c r="V154" s="484">
        <v>1</v>
      </c>
      <c r="W154" s="484" t="s">
        <v>445</v>
      </c>
      <c r="X154" s="484" t="s">
        <v>445</v>
      </c>
      <c r="Y154" s="484" t="s">
        <v>445</v>
      </c>
    </row>
    <row r="155" spans="1:25" x14ac:dyDescent="0.25">
      <c r="A155" s="15" t="s">
        <v>807</v>
      </c>
      <c r="B155" s="15" t="s">
        <v>26</v>
      </c>
      <c r="C155" s="15" t="s">
        <v>84</v>
      </c>
      <c r="D155" s="16" t="s">
        <v>121</v>
      </c>
      <c r="E155" s="490">
        <v>16</v>
      </c>
      <c r="F155" s="490">
        <v>331</v>
      </c>
      <c r="G155" s="503">
        <v>3.1778705711005995E-2</v>
      </c>
      <c r="H155" s="490">
        <v>322</v>
      </c>
      <c r="I155" s="490">
        <v>322</v>
      </c>
      <c r="J155" s="487">
        <v>1</v>
      </c>
      <c r="K155" s="487" t="s">
        <v>445</v>
      </c>
      <c r="L155" s="487" t="s">
        <v>445</v>
      </c>
      <c r="M155" s="487" t="s">
        <v>445</v>
      </c>
      <c r="N155" s="490">
        <v>52</v>
      </c>
      <c r="O155" s="490">
        <v>52</v>
      </c>
      <c r="P155" s="487">
        <v>1</v>
      </c>
      <c r="Q155" s="487" t="s">
        <v>445</v>
      </c>
      <c r="R155" s="487" t="s">
        <v>445</v>
      </c>
      <c r="S155" s="487" t="s">
        <v>445</v>
      </c>
      <c r="T155" s="490">
        <v>374</v>
      </c>
      <c r="U155" s="490">
        <v>374</v>
      </c>
      <c r="V155" s="487">
        <v>1</v>
      </c>
      <c r="W155" s="487" t="s">
        <v>445</v>
      </c>
      <c r="X155" s="487" t="s">
        <v>445</v>
      </c>
      <c r="Y155" s="487" t="s">
        <v>445</v>
      </c>
    </row>
    <row r="156" spans="1:25" x14ac:dyDescent="0.25">
      <c r="A156" s="67" t="s">
        <v>807</v>
      </c>
      <c r="B156" s="67" t="s">
        <v>28</v>
      </c>
      <c r="C156" s="67" t="s">
        <v>25</v>
      </c>
      <c r="D156" s="390" t="s">
        <v>119</v>
      </c>
      <c r="E156" s="586"/>
      <c r="F156" s="586"/>
      <c r="G156" s="595">
        <v>0.34664865041779253</v>
      </c>
      <c r="H156" s="586">
        <v>369</v>
      </c>
      <c r="I156" s="586">
        <v>369</v>
      </c>
      <c r="J156" s="484">
        <v>1</v>
      </c>
      <c r="K156" s="484" t="s">
        <v>445</v>
      </c>
      <c r="L156" s="484" t="s">
        <v>445</v>
      </c>
      <c r="M156" s="484" t="s">
        <v>445</v>
      </c>
      <c r="N156" s="586">
        <v>37</v>
      </c>
      <c r="O156" s="586">
        <v>37</v>
      </c>
      <c r="P156" s="484">
        <v>1</v>
      </c>
      <c r="Q156" s="484" t="s">
        <v>445</v>
      </c>
      <c r="R156" s="484" t="s">
        <v>445</v>
      </c>
      <c r="S156" s="484" t="s">
        <v>445</v>
      </c>
      <c r="T156" s="586">
        <v>406</v>
      </c>
      <c r="U156" s="586">
        <v>406</v>
      </c>
      <c r="V156" s="484">
        <v>1</v>
      </c>
      <c r="W156" s="484" t="s">
        <v>445</v>
      </c>
      <c r="X156" s="484" t="s">
        <v>445</v>
      </c>
      <c r="Y156" s="484" t="s">
        <v>445</v>
      </c>
    </row>
    <row r="157" spans="1:25" x14ac:dyDescent="0.25">
      <c r="A157" s="67" t="s">
        <v>807</v>
      </c>
      <c r="B157" s="67" t="s">
        <v>28</v>
      </c>
      <c r="C157" s="67" t="s">
        <v>25</v>
      </c>
      <c r="D157" s="390" t="s">
        <v>122</v>
      </c>
      <c r="E157" s="586"/>
      <c r="F157" s="586"/>
      <c r="G157" s="595">
        <v>6.7764904500188225E-2</v>
      </c>
      <c r="H157" s="586">
        <v>74</v>
      </c>
      <c r="I157" s="586">
        <v>74</v>
      </c>
      <c r="J157" s="484">
        <v>1</v>
      </c>
      <c r="K157" s="484" t="s">
        <v>445</v>
      </c>
      <c r="L157" s="484" t="s">
        <v>445</v>
      </c>
      <c r="M157" s="484" t="s">
        <v>445</v>
      </c>
      <c r="N157" s="586">
        <v>1</v>
      </c>
      <c r="O157" s="586">
        <v>1</v>
      </c>
      <c r="P157" s="484"/>
      <c r="Q157" s="484" t="s">
        <v>445</v>
      </c>
      <c r="R157" s="484" t="s">
        <v>445</v>
      </c>
      <c r="S157" s="484" t="s">
        <v>445</v>
      </c>
      <c r="T157" s="586">
        <v>75</v>
      </c>
      <c r="U157" s="586">
        <v>75</v>
      </c>
      <c r="V157" s="484">
        <v>1</v>
      </c>
      <c r="W157" s="484" t="s">
        <v>445</v>
      </c>
      <c r="X157" s="484" t="s">
        <v>445</v>
      </c>
      <c r="Y157" s="484" t="s">
        <v>445</v>
      </c>
    </row>
    <row r="158" spans="1:25" x14ac:dyDescent="0.25">
      <c r="A158" s="15" t="s">
        <v>807</v>
      </c>
      <c r="B158" s="15" t="s">
        <v>28</v>
      </c>
      <c r="C158" s="16" t="s">
        <v>89</v>
      </c>
      <c r="D158" s="14" t="s">
        <v>120</v>
      </c>
      <c r="E158" s="490">
        <v>19</v>
      </c>
      <c r="F158" s="490">
        <v>474</v>
      </c>
      <c r="G158" s="503">
        <v>0.41441355491798082</v>
      </c>
      <c r="H158" s="490">
        <v>443</v>
      </c>
      <c r="I158" s="490">
        <v>443</v>
      </c>
      <c r="J158" s="487">
        <v>1</v>
      </c>
      <c r="K158" s="487" t="s">
        <v>445</v>
      </c>
      <c r="L158" s="487" t="s">
        <v>445</v>
      </c>
      <c r="M158" s="487" t="s">
        <v>445</v>
      </c>
      <c r="N158" s="490">
        <v>38</v>
      </c>
      <c r="O158" s="490">
        <v>38</v>
      </c>
      <c r="P158" s="487">
        <v>1</v>
      </c>
      <c r="Q158" s="487" t="s">
        <v>445</v>
      </c>
      <c r="R158" s="487" t="s">
        <v>445</v>
      </c>
      <c r="S158" s="487" t="s">
        <v>445</v>
      </c>
      <c r="T158" s="490">
        <v>481</v>
      </c>
      <c r="U158" s="490">
        <v>481</v>
      </c>
      <c r="V158" s="487">
        <v>1</v>
      </c>
      <c r="W158" s="487" t="s">
        <v>445</v>
      </c>
      <c r="X158" s="487" t="s">
        <v>445</v>
      </c>
      <c r="Y158" s="487" t="s">
        <v>445</v>
      </c>
    </row>
    <row r="159" spans="1:25" x14ac:dyDescent="0.25">
      <c r="A159" s="67" t="s">
        <v>807</v>
      </c>
      <c r="B159" s="67" t="s">
        <v>28</v>
      </c>
      <c r="C159" s="67" t="s">
        <v>87</v>
      </c>
      <c r="D159" s="390" t="s">
        <v>119</v>
      </c>
      <c r="E159" s="586"/>
      <c r="F159" s="586"/>
      <c r="G159" s="595">
        <v>0.14588443291306408</v>
      </c>
      <c r="H159" s="586">
        <v>201</v>
      </c>
      <c r="I159" s="586">
        <v>201</v>
      </c>
      <c r="J159" s="484">
        <v>1</v>
      </c>
      <c r="K159" s="484" t="s">
        <v>445</v>
      </c>
      <c r="L159" s="484" t="s">
        <v>445</v>
      </c>
      <c r="M159" s="484" t="s">
        <v>445</v>
      </c>
      <c r="N159" s="586">
        <v>29</v>
      </c>
      <c r="O159" s="586">
        <v>29</v>
      </c>
      <c r="P159" s="484">
        <v>1</v>
      </c>
      <c r="Q159" s="484" t="s">
        <v>445</v>
      </c>
      <c r="R159" s="484" t="s">
        <v>445</v>
      </c>
      <c r="S159" s="484" t="s">
        <v>445</v>
      </c>
      <c r="T159" s="586">
        <v>230</v>
      </c>
      <c r="U159" s="586">
        <v>230</v>
      </c>
      <c r="V159" s="484">
        <v>1</v>
      </c>
      <c r="W159" s="484" t="s">
        <v>445</v>
      </c>
      <c r="X159" s="484" t="s">
        <v>445</v>
      </c>
      <c r="Y159" s="484" t="s">
        <v>445</v>
      </c>
    </row>
    <row r="160" spans="1:25" x14ac:dyDescent="0.25">
      <c r="A160" s="67" t="s">
        <v>807</v>
      </c>
      <c r="B160" s="67" t="s">
        <v>28</v>
      </c>
      <c r="C160" s="67" t="s">
        <v>87</v>
      </c>
      <c r="D160" s="390" t="s">
        <v>122</v>
      </c>
      <c r="E160" s="586"/>
      <c r="F160" s="586"/>
      <c r="G160" s="595">
        <v>2.3482992737560361E-2</v>
      </c>
      <c r="H160" s="586">
        <v>37</v>
      </c>
      <c r="I160" s="586">
        <v>37</v>
      </c>
      <c r="J160" s="484">
        <v>1</v>
      </c>
      <c r="K160" s="484" t="s">
        <v>445</v>
      </c>
      <c r="L160" s="484" t="s">
        <v>445</v>
      </c>
      <c r="M160" s="484" t="s">
        <v>445</v>
      </c>
      <c r="N160" s="586">
        <v>4</v>
      </c>
      <c r="O160" s="586">
        <v>4</v>
      </c>
      <c r="P160" s="484"/>
      <c r="Q160" s="484" t="s">
        <v>445</v>
      </c>
      <c r="R160" s="484" t="s">
        <v>445</v>
      </c>
      <c r="S160" s="484" t="s">
        <v>445</v>
      </c>
      <c r="T160" s="586">
        <v>41</v>
      </c>
      <c r="U160" s="586">
        <v>41</v>
      </c>
      <c r="V160" s="484">
        <v>1</v>
      </c>
      <c r="W160" s="484" t="s">
        <v>445</v>
      </c>
      <c r="X160" s="484" t="s">
        <v>445</v>
      </c>
      <c r="Y160" s="484" t="s">
        <v>445</v>
      </c>
    </row>
    <row r="161" spans="1:25" x14ac:dyDescent="0.25">
      <c r="A161" s="15" t="s">
        <v>807</v>
      </c>
      <c r="B161" s="15" t="s">
        <v>28</v>
      </c>
      <c r="C161" s="16" t="s">
        <v>91</v>
      </c>
      <c r="D161" s="14" t="s">
        <v>120</v>
      </c>
      <c r="E161" s="490">
        <v>10</v>
      </c>
      <c r="F161" s="490">
        <v>242</v>
      </c>
      <c r="G161" s="503">
        <v>0.16936742565062429</v>
      </c>
      <c r="H161" s="490">
        <v>238</v>
      </c>
      <c r="I161" s="490">
        <v>238</v>
      </c>
      <c r="J161" s="487">
        <v>1</v>
      </c>
      <c r="K161" s="487" t="s">
        <v>445</v>
      </c>
      <c r="L161" s="487" t="s">
        <v>445</v>
      </c>
      <c r="M161" s="487" t="s">
        <v>445</v>
      </c>
      <c r="N161" s="490">
        <v>33</v>
      </c>
      <c r="O161" s="490">
        <v>33</v>
      </c>
      <c r="P161" s="487">
        <v>1</v>
      </c>
      <c r="Q161" s="487" t="s">
        <v>445</v>
      </c>
      <c r="R161" s="487" t="s">
        <v>445</v>
      </c>
      <c r="S161" s="487" t="s">
        <v>445</v>
      </c>
      <c r="T161" s="490">
        <v>271</v>
      </c>
      <c r="U161" s="490">
        <v>271</v>
      </c>
      <c r="V161" s="487">
        <v>1</v>
      </c>
      <c r="W161" s="487" t="s">
        <v>445</v>
      </c>
      <c r="X161" s="487" t="s">
        <v>445</v>
      </c>
      <c r="Y161" s="487" t="s">
        <v>445</v>
      </c>
    </row>
    <row r="162" spans="1:25" x14ac:dyDescent="0.25">
      <c r="A162" s="15" t="s">
        <v>807</v>
      </c>
      <c r="B162" s="15" t="s">
        <v>28</v>
      </c>
      <c r="C162" s="14" t="s">
        <v>84</v>
      </c>
      <c r="D162" s="16" t="s">
        <v>121</v>
      </c>
      <c r="E162" s="490"/>
      <c r="F162" s="490"/>
      <c r="G162" s="503">
        <v>0.4925330833308566</v>
      </c>
      <c r="H162" s="490">
        <v>570</v>
      </c>
      <c r="I162" s="490">
        <v>570</v>
      </c>
      <c r="J162" s="487">
        <v>1</v>
      </c>
      <c r="K162" s="487" t="s">
        <v>445</v>
      </c>
      <c r="L162" s="487" t="s">
        <v>445</v>
      </c>
      <c r="M162" s="487" t="s">
        <v>445</v>
      </c>
      <c r="N162" s="490">
        <v>66</v>
      </c>
      <c r="O162" s="490">
        <v>66</v>
      </c>
      <c r="P162" s="487">
        <v>1</v>
      </c>
      <c r="Q162" s="487" t="s">
        <v>445</v>
      </c>
      <c r="R162" s="487" t="s">
        <v>445</v>
      </c>
      <c r="S162" s="487" t="s">
        <v>445</v>
      </c>
      <c r="T162" s="490">
        <v>636</v>
      </c>
      <c r="U162" s="490">
        <v>636</v>
      </c>
      <c r="V162" s="487">
        <v>1</v>
      </c>
      <c r="W162" s="487" t="s">
        <v>445</v>
      </c>
      <c r="X162" s="487" t="s">
        <v>445</v>
      </c>
      <c r="Y162" s="487" t="s">
        <v>445</v>
      </c>
    </row>
    <row r="163" spans="1:25" x14ac:dyDescent="0.25">
      <c r="A163" s="15" t="s">
        <v>807</v>
      </c>
      <c r="B163" s="15" t="s">
        <v>28</v>
      </c>
      <c r="C163" s="14" t="s">
        <v>84</v>
      </c>
      <c r="D163" s="16" t="s">
        <v>123</v>
      </c>
      <c r="E163" s="490"/>
      <c r="F163" s="490"/>
      <c r="G163" s="503">
        <v>9.1247897237748649E-2</v>
      </c>
      <c r="H163" s="490">
        <v>111</v>
      </c>
      <c r="I163" s="490">
        <v>111</v>
      </c>
      <c r="J163" s="487">
        <v>1</v>
      </c>
      <c r="K163" s="487" t="s">
        <v>445</v>
      </c>
      <c r="L163" s="487" t="s">
        <v>445</v>
      </c>
      <c r="M163" s="487" t="s">
        <v>445</v>
      </c>
      <c r="N163" s="490">
        <v>5</v>
      </c>
      <c r="O163" s="490">
        <v>5</v>
      </c>
      <c r="P163" s="487"/>
      <c r="Q163" s="487" t="s">
        <v>445</v>
      </c>
      <c r="R163" s="487" t="s">
        <v>445</v>
      </c>
      <c r="S163" s="487" t="s">
        <v>445</v>
      </c>
      <c r="T163" s="490">
        <v>116</v>
      </c>
      <c r="U163" s="490">
        <v>116</v>
      </c>
      <c r="V163" s="487">
        <v>1</v>
      </c>
      <c r="W163" s="487" t="s">
        <v>445</v>
      </c>
      <c r="X163" s="487" t="s">
        <v>445</v>
      </c>
      <c r="Y163" s="487" t="s">
        <v>445</v>
      </c>
    </row>
    <row r="164" spans="1:25" x14ac:dyDescent="0.25">
      <c r="A164" s="389" t="s">
        <v>807</v>
      </c>
      <c r="B164" s="17" t="s">
        <v>38</v>
      </c>
      <c r="C164" s="20" t="s">
        <v>84</v>
      </c>
      <c r="D164" s="20" t="s">
        <v>120</v>
      </c>
      <c r="E164" s="564">
        <v>22</v>
      </c>
      <c r="F164" s="564">
        <v>716</v>
      </c>
      <c r="G164" s="504">
        <v>0.58378098056860495</v>
      </c>
      <c r="H164" s="564">
        <v>681</v>
      </c>
      <c r="I164" s="564">
        <v>681</v>
      </c>
      <c r="J164" s="494">
        <v>1</v>
      </c>
      <c r="K164" s="494" t="s">
        <v>445</v>
      </c>
      <c r="L164" s="494" t="s">
        <v>445</v>
      </c>
      <c r="M164" s="494" t="s">
        <v>445</v>
      </c>
      <c r="N164" s="564">
        <v>71</v>
      </c>
      <c r="O164" s="564">
        <v>71</v>
      </c>
      <c r="P164" s="494">
        <v>1</v>
      </c>
      <c r="Q164" s="494" t="s">
        <v>445</v>
      </c>
      <c r="R164" s="494" t="s">
        <v>445</v>
      </c>
      <c r="S164" s="494" t="s">
        <v>445</v>
      </c>
      <c r="T164" s="564">
        <v>752</v>
      </c>
      <c r="U164" s="564">
        <v>752</v>
      </c>
      <c r="V164" s="494">
        <v>1</v>
      </c>
      <c r="W164" s="494" t="s">
        <v>445</v>
      </c>
      <c r="X164" s="494" t="s">
        <v>445</v>
      </c>
      <c r="Y164" s="494" t="s">
        <v>445</v>
      </c>
    </row>
    <row r="165" spans="1:25" x14ac:dyDescent="0.25">
      <c r="A165" s="67" t="s">
        <v>807</v>
      </c>
      <c r="B165" s="67" t="s">
        <v>29</v>
      </c>
      <c r="C165" s="67" t="s">
        <v>25</v>
      </c>
      <c r="D165" s="390" t="s">
        <v>119</v>
      </c>
      <c r="E165" s="586"/>
      <c r="F165" s="586"/>
      <c r="G165" s="595">
        <v>0.20826875181250973</v>
      </c>
      <c r="H165" s="586">
        <v>655</v>
      </c>
      <c r="I165" s="586">
        <v>655</v>
      </c>
      <c r="J165" s="484">
        <v>1</v>
      </c>
      <c r="K165" s="484" t="s">
        <v>445</v>
      </c>
      <c r="L165" s="484" t="s">
        <v>445</v>
      </c>
      <c r="M165" s="484" t="s">
        <v>445</v>
      </c>
      <c r="N165" s="586">
        <v>43</v>
      </c>
      <c r="O165" s="586">
        <v>43</v>
      </c>
      <c r="P165" s="484">
        <v>1</v>
      </c>
      <c r="Q165" s="484" t="s">
        <v>445</v>
      </c>
      <c r="R165" s="484" t="s">
        <v>445</v>
      </c>
      <c r="S165" s="484" t="s">
        <v>445</v>
      </c>
      <c r="T165" s="586">
        <v>698</v>
      </c>
      <c r="U165" s="586">
        <v>698</v>
      </c>
      <c r="V165" s="484">
        <v>1</v>
      </c>
      <c r="W165" s="484" t="s">
        <v>445</v>
      </c>
      <c r="X165" s="484" t="s">
        <v>445</v>
      </c>
      <c r="Y165" s="484" t="s">
        <v>445</v>
      </c>
    </row>
    <row r="166" spans="1:25" x14ac:dyDescent="0.25">
      <c r="A166" s="67" t="s">
        <v>807</v>
      </c>
      <c r="B166" s="67" t="s">
        <v>29</v>
      </c>
      <c r="C166" s="67" t="s">
        <v>25</v>
      </c>
      <c r="D166" s="390" t="s">
        <v>122</v>
      </c>
      <c r="E166" s="586"/>
      <c r="F166" s="586"/>
      <c r="G166" s="595">
        <v>8.4643930195158715E-2</v>
      </c>
      <c r="H166" s="586">
        <v>231</v>
      </c>
      <c r="I166" s="586">
        <v>227</v>
      </c>
      <c r="J166" s="484">
        <v>0.97867073031403118</v>
      </c>
      <c r="K166" s="484">
        <v>1.0011017606492822E-2</v>
      </c>
      <c r="L166" s="484">
        <v>0.95195214389268101</v>
      </c>
      <c r="M166" s="484">
        <v>0.99231549523923535</v>
      </c>
      <c r="N166" s="586">
        <v>17</v>
      </c>
      <c r="O166" s="586">
        <v>16</v>
      </c>
      <c r="P166" s="484">
        <v>0.93482309124767227</v>
      </c>
      <c r="Q166" s="484">
        <v>6.232619338010785E-2</v>
      </c>
      <c r="R166" s="484">
        <v>0.73642649214388822</v>
      </c>
      <c r="S166" s="484">
        <v>0.99270603078338693</v>
      </c>
      <c r="T166" s="586">
        <v>248</v>
      </c>
      <c r="U166" s="586">
        <v>243</v>
      </c>
      <c r="V166" s="484">
        <v>0.97569818505735018</v>
      </c>
      <c r="W166" s="484">
        <v>1.0289632075763827E-2</v>
      </c>
      <c r="X166" s="484">
        <v>0.94902386717264231</v>
      </c>
      <c r="Y166" s="484">
        <v>0.99026053469513842</v>
      </c>
    </row>
    <row r="167" spans="1:25" x14ac:dyDescent="0.25">
      <c r="A167" s="15" t="s">
        <v>807</v>
      </c>
      <c r="B167" s="15" t="s">
        <v>29</v>
      </c>
      <c r="C167" s="16" t="s">
        <v>89</v>
      </c>
      <c r="D167" s="14" t="s">
        <v>120</v>
      </c>
      <c r="E167" s="490">
        <v>29</v>
      </c>
      <c r="F167" s="490">
        <v>932</v>
      </c>
      <c r="G167" s="503">
        <v>0.29291268200766857</v>
      </c>
      <c r="H167" s="490">
        <v>886</v>
      </c>
      <c r="I167" s="490">
        <v>882</v>
      </c>
      <c r="J167" s="487">
        <v>0.99386461244801982</v>
      </c>
      <c r="K167" s="487">
        <v>2.7604891269370686E-3</v>
      </c>
      <c r="L167" s="487">
        <v>0.98651905516901395</v>
      </c>
      <c r="M167" s="487">
        <v>0.9976772863229475</v>
      </c>
      <c r="N167" s="490">
        <v>60</v>
      </c>
      <c r="O167" s="490">
        <v>59</v>
      </c>
      <c r="P167" s="487">
        <v>0.97989487431531597</v>
      </c>
      <c r="Q167" s="487">
        <v>1.9065022052354358E-2</v>
      </c>
      <c r="R167" s="487">
        <v>0.91411751587484247</v>
      </c>
      <c r="S167" s="487">
        <v>0.99761742379443918</v>
      </c>
      <c r="T167" s="490">
        <v>946</v>
      </c>
      <c r="U167" s="490">
        <v>941</v>
      </c>
      <c r="V167" s="487">
        <v>0.99297742551287915</v>
      </c>
      <c r="W167" s="487">
        <v>2.8568505791986072E-3</v>
      </c>
      <c r="X167" s="487">
        <v>0.98558253465731893</v>
      </c>
      <c r="Y167" s="487">
        <v>0.99706363326921932</v>
      </c>
    </row>
    <row r="168" spans="1:25" x14ac:dyDescent="0.25">
      <c r="A168" s="67" t="s">
        <v>807</v>
      </c>
      <c r="B168" s="67" t="s">
        <v>29</v>
      </c>
      <c r="C168" s="67" t="s">
        <v>87</v>
      </c>
      <c r="D168" s="390" t="s">
        <v>119</v>
      </c>
      <c r="E168" s="586"/>
      <c r="F168" s="586"/>
      <c r="G168" s="595">
        <v>6.9193490238664876E-2</v>
      </c>
      <c r="H168" s="586">
        <v>243</v>
      </c>
      <c r="I168" s="586">
        <v>242</v>
      </c>
      <c r="J168" s="484">
        <v>0.99412283279459335</v>
      </c>
      <c r="K168" s="484">
        <v>5.1589040080891246E-3</v>
      </c>
      <c r="L168" s="484">
        <v>0.97653649511764551</v>
      </c>
      <c r="M168" s="484">
        <v>0.99917697684340534</v>
      </c>
      <c r="N168" s="586">
        <v>26</v>
      </c>
      <c r="O168" s="586">
        <v>26</v>
      </c>
      <c r="P168" s="484">
        <v>1</v>
      </c>
      <c r="Q168" s="484" t="s">
        <v>445</v>
      </c>
      <c r="R168" s="484" t="s">
        <v>445</v>
      </c>
      <c r="S168" s="484" t="s">
        <v>445</v>
      </c>
      <c r="T168" s="586">
        <v>269</v>
      </c>
      <c r="U168" s="586">
        <v>268</v>
      </c>
      <c r="V168" s="484">
        <v>0.99467802022352325</v>
      </c>
      <c r="W168" s="484">
        <v>4.6572851181291043E-3</v>
      </c>
      <c r="X168" s="484">
        <v>0.97881092735870401</v>
      </c>
      <c r="Y168" s="484">
        <v>0.9992499295960422</v>
      </c>
    </row>
    <row r="169" spans="1:25" x14ac:dyDescent="0.25">
      <c r="A169" s="67" t="s">
        <v>807</v>
      </c>
      <c r="B169" s="67" t="s">
        <v>29</v>
      </c>
      <c r="C169" s="67" t="s">
        <v>87</v>
      </c>
      <c r="D169" s="390" t="s">
        <v>122</v>
      </c>
      <c r="E169" s="586"/>
      <c r="F169" s="586"/>
      <c r="G169" s="595">
        <v>2.2334141474055477E-2</v>
      </c>
      <c r="H169" s="586">
        <v>75</v>
      </c>
      <c r="I169" s="586">
        <v>75</v>
      </c>
      <c r="J169" s="484">
        <v>1</v>
      </c>
      <c r="K169" s="484" t="s">
        <v>445</v>
      </c>
      <c r="L169" s="484" t="s">
        <v>445</v>
      </c>
      <c r="M169" s="484" t="s">
        <v>445</v>
      </c>
      <c r="N169" s="586">
        <v>4</v>
      </c>
      <c r="O169" s="586">
        <v>4</v>
      </c>
      <c r="P169" s="484"/>
      <c r="Q169" s="484" t="s">
        <v>445</v>
      </c>
      <c r="R169" s="484" t="s">
        <v>445</v>
      </c>
      <c r="S169" s="484" t="s">
        <v>445</v>
      </c>
      <c r="T169" s="586">
        <v>79</v>
      </c>
      <c r="U169" s="586">
        <v>79</v>
      </c>
      <c r="V169" s="484">
        <v>1</v>
      </c>
      <c r="W169" s="484"/>
      <c r="X169" s="484"/>
      <c r="Y169" s="484"/>
    </row>
    <row r="170" spans="1:25" x14ac:dyDescent="0.25">
      <c r="A170" s="15" t="s">
        <v>807</v>
      </c>
      <c r="B170" s="15" t="s">
        <v>29</v>
      </c>
      <c r="C170" s="16" t="s">
        <v>91</v>
      </c>
      <c r="D170" s="14" t="s">
        <v>120</v>
      </c>
      <c r="E170" s="490">
        <v>13</v>
      </c>
      <c r="F170" s="490">
        <v>318</v>
      </c>
      <c r="G170" s="503">
        <v>9.1527631712720256E-2</v>
      </c>
      <c r="H170" s="490">
        <v>318</v>
      </c>
      <c r="I170" s="490">
        <v>317</v>
      </c>
      <c r="J170" s="487">
        <v>0.99560632688927964</v>
      </c>
      <c r="K170" s="487">
        <v>3.9271495664625518E-3</v>
      </c>
      <c r="L170" s="487">
        <v>0.98207249616574477</v>
      </c>
      <c r="M170" s="487">
        <v>0.99940562668501254</v>
      </c>
      <c r="N170" s="490">
        <v>30</v>
      </c>
      <c r="O170" s="490">
        <v>30</v>
      </c>
      <c r="P170" s="487">
        <v>1</v>
      </c>
      <c r="Q170" s="487" t="s">
        <v>445</v>
      </c>
      <c r="R170" s="487" t="s">
        <v>445</v>
      </c>
      <c r="S170" s="487" t="s">
        <v>445</v>
      </c>
      <c r="T170" s="490">
        <v>348</v>
      </c>
      <c r="U170" s="490">
        <v>347</v>
      </c>
      <c r="V170" s="487">
        <v>0.99597666465499912</v>
      </c>
      <c r="W170" s="487">
        <v>3.5850296307073383E-3</v>
      </c>
      <c r="X170" s="487">
        <v>0.98363290464927422</v>
      </c>
      <c r="Y170" s="487">
        <v>0.99945222703744818</v>
      </c>
    </row>
    <row r="171" spans="1:25" x14ac:dyDescent="0.25">
      <c r="A171" s="15" t="s">
        <v>807</v>
      </c>
      <c r="B171" s="15" t="s">
        <v>29</v>
      </c>
      <c r="C171" s="14" t="s">
        <v>84</v>
      </c>
      <c r="D171" s="16" t="s">
        <v>121</v>
      </c>
      <c r="E171" s="490"/>
      <c r="F171" s="490"/>
      <c r="G171" s="503">
        <v>0.27746224205117459</v>
      </c>
      <c r="H171" s="490">
        <v>898</v>
      </c>
      <c r="I171" s="490">
        <v>897</v>
      </c>
      <c r="J171" s="487">
        <v>0.99857303073606218</v>
      </c>
      <c r="K171" s="487">
        <v>1.3247922812802044E-3</v>
      </c>
      <c r="L171" s="487">
        <v>0.99389959227095492</v>
      </c>
      <c r="M171" s="487">
        <v>0.99982069067731905</v>
      </c>
      <c r="N171" s="490">
        <v>69</v>
      </c>
      <c r="O171" s="490">
        <v>69</v>
      </c>
      <c r="P171" s="487">
        <v>1</v>
      </c>
      <c r="Q171" s="487" t="s">
        <v>445</v>
      </c>
      <c r="R171" s="487" t="s">
        <v>445</v>
      </c>
      <c r="S171" s="487" t="s">
        <v>445</v>
      </c>
      <c r="T171" s="490">
        <v>967</v>
      </c>
      <c r="U171" s="490">
        <v>966</v>
      </c>
      <c r="V171" s="487">
        <v>0.99867280552124238</v>
      </c>
      <c r="W171" s="487">
        <v>1.2311937576144477E-3</v>
      </c>
      <c r="X171" s="487">
        <v>0.994330529133164</v>
      </c>
      <c r="Y171" s="487">
        <v>0.99983294917388865</v>
      </c>
    </row>
    <row r="172" spans="1:25" x14ac:dyDescent="0.25">
      <c r="A172" s="15" t="s">
        <v>807</v>
      </c>
      <c r="B172" s="15" t="s">
        <v>29</v>
      </c>
      <c r="C172" s="14" t="s">
        <v>84</v>
      </c>
      <c r="D172" s="16" t="s">
        <v>123</v>
      </c>
      <c r="E172" s="490"/>
      <c r="F172" s="490"/>
      <c r="G172" s="503">
        <v>0.10697807166921418</v>
      </c>
      <c r="H172" s="490">
        <v>306</v>
      </c>
      <c r="I172" s="490">
        <v>302</v>
      </c>
      <c r="J172" s="487">
        <v>0.9831803267346777</v>
      </c>
      <c r="K172" s="487">
        <v>7.7935825110803892E-3</v>
      </c>
      <c r="L172" s="487">
        <v>0.96239807686328604</v>
      </c>
      <c r="M172" s="487">
        <v>0.9938465658938721</v>
      </c>
      <c r="N172" s="490">
        <v>21</v>
      </c>
      <c r="O172" s="490">
        <v>20</v>
      </c>
      <c r="P172" s="487">
        <v>0.94592731680650322</v>
      </c>
      <c r="Q172" s="487">
        <v>5.1369964294018418E-2</v>
      </c>
      <c r="R172" s="487">
        <v>0.7792691912050641</v>
      </c>
      <c r="S172" s="487">
        <v>0.99380216120543252</v>
      </c>
      <c r="T172" s="490">
        <v>327</v>
      </c>
      <c r="U172" s="490">
        <v>322</v>
      </c>
      <c r="V172" s="487">
        <v>0.98077174980325144</v>
      </c>
      <c r="W172" s="487">
        <v>8.0416113915817312E-3</v>
      </c>
      <c r="X172" s="487">
        <v>0.95993533838487655</v>
      </c>
      <c r="Y172" s="487">
        <v>0.99219086069167906</v>
      </c>
    </row>
    <row r="173" spans="1:25" x14ac:dyDescent="0.25">
      <c r="A173" s="389" t="s">
        <v>807</v>
      </c>
      <c r="B173" s="17" t="s">
        <v>92</v>
      </c>
      <c r="C173" s="20" t="s">
        <v>84</v>
      </c>
      <c r="D173" s="20" t="s">
        <v>120</v>
      </c>
      <c r="E173" s="564">
        <v>31</v>
      </c>
      <c r="F173" s="564">
        <v>1250</v>
      </c>
      <c r="G173" s="504">
        <v>0.38444031372038895</v>
      </c>
      <c r="H173" s="564">
        <v>1204</v>
      </c>
      <c r="I173" s="564">
        <v>1199</v>
      </c>
      <c r="J173" s="494">
        <v>0.99427223205413218</v>
      </c>
      <c r="K173" s="494">
        <v>2.2967966994496109E-3</v>
      </c>
      <c r="L173" s="494">
        <v>0.98834530380676933</v>
      </c>
      <c r="M173" s="494">
        <v>0.99757214259214266</v>
      </c>
      <c r="N173" s="564">
        <v>90</v>
      </c>
      <c r="O173" s="564">
        <v>89</v>
      </c>
      <c r="P173" s="494">
        <v>0.98578864203608407</v>
      </c>
      <c r="Q173" s="494">
        <v>1.3102603545297289E-2</v>
      </c>
      <c r="R173" s="494">
        <v>0.94070035525681517</v>
      </c>
      <c r="S173" s="494">
        <v>0.99820736121984321</v>
      </c>
      <c r="T173" s="564">
        <v>1294</v>
      </c>
      <c r="U173" s="564">
        <v>1288</v>
      </c>
      <c r="V173" s="494">
        <v>0.99369148500617666</v>
      </c>
      <c r="W173" s="494">
        <v>2.3235627100412063E-3</v>
      </c>
      <c r="X173" s="494">
        <v>0.98782129237178751</v>
      </c>
      <c r="Y173" s="494">
        <v>0.99711900677097731</v>
      </c>
    </row>
    <row r="174" spans="1:25" x14ac:dyDescent="0.25">
      <c r="A174" s="392" t="s">
        <v>807</v>
      </c>
      <c r="B174" s="14" t="s">
        <v>86</v>
      </c>
      <c r="C174" s="16" t="s">
        <v>89</v>
      </c>
      <c r="D174" s="392" t="s">
        <v>119</v>
      </c>
      <c r="E174" s="490"/>
      <c r="F174" s="490"/>
      <c r="G174" s="503">
        <v>0.57860600883482682</v>
      </c>
      <c r="H174" s="490">
        <v>1228</v>
      </c>
      <c r="I174" s="490">
        <v>1228</v>
      </c>
      <c r="J174" s="487">
        <v>1</v>
      </c>
      <c r="K174" s="487" t="s">
        <v>445</v>
      </c>
      <c r="L174" s="487" t="s">
        <v>445</v>
      </c>
      <c r="M174" s="487" t="s">
        <v>445</v>
      </c>
      <c r="N174" s="490">
        <v>106</v>
      </c>
      <c r="O174" s="490">
        <v>106</v>
      </c>
      <c r="P174" s="487">
        <v>1</v>
      </c>
      <c r="Q174" s="487" t="s">
        <v>445</v>
      </c>
      <c r="R174" s="487" t="s">
        <v>445</v>
      </c>
      <c r="S174" s="487" t="s">
        <v>445</v>
      </c>
      <c r="T174" s="490">
        <v>1334</v>
      </c>
      <c r="U174" s="490">
        <v>1334</v>
      </c>
      <c r="V174" s="487">
        <v>1</v>
      </c>
      <c r="W174" s="487" t="s">
        <v>445</v>
      </c>
      <c r="X174" s="487" t="s">
        <v>445</v>
      </c>
      <c r="Y174" s="487" t="s">
        <v>445</v>
      </c>
    </row>
    <row r="175" spans="1:25" x14ac:dyDescent="0.25">
      <c r="A175" s="392" t="s">
        <v>807</v>
      </c>
      <c r="B175" s="14" t="s">
        <v>86</v>
      </c>
      <c r="C175" s="16" t="s">
        <v>89</v>
      </c>
      <c r="D175" s="392" t="s">
        <v>122</v>
      </c>
      <c r="E175" s="490"/>
      <c r="F175" s="490"/>
      <c r="G175" s="503">
        <v>0.15240883469534719</v>
      </c>
      <c r="H175" s="490">
        <v>305</v>
      </c>
      <c r="I175" s="490">
        <v>301</v>
      </c>
      <c r="J175" s="487">
        <v>0.98847319181102078</v>
      </c>
      <c r="K175" s="487">
        <v>7.3941983198239688E-3</v>
      </c>
      <c r="L175" s="487">
        <v>0.96649790636981114</v>
      </c>
      <c r="M175" s="487">
        <v>0.99722269398870422</v>
      </c>
      <c r="N175" s="490">
        <v>18</v>
      </c>
      <c r="O175" s="490">
        <v>17</v>
      </c>
      <c r="P175" s="487">
        <v>0.94157427548399564</v>
      </c>
      <c r="Q175" s="487">
        <v>5.8383297396412431E-2</v>
      </c>
      <c r="R175" s="487">
        <v>0.75045803523600862</v>
      </c>
      <c r="S175" s="487">
        <v>0.99401073605336099</v>
      </c>
      <c r="T175" s="490">
        <v>323</v>
      </c>
      <c r="U175" s="490">
        <v>318</v>
      </c>
      <c r="V175" s="487">
        <v>0.98650339967671141</v>
      </c>
      <c r="W175" s="487">
        <v>7.7518339692520108E-3</v>
      </c>
      <c r="X175" s="487">
        <v>0.96437699285822598</v>
      </c>
      <c r="Y175" s="487">
        <v>0.99619273482641901</v>
      </c>
    </row>
    <row r="176" spans="1:25" x14ac:dyDescent="0.25">
      <c r="A176" s="392" t="s">
        <v>807</v>
      </c>
      <c r="B176" s="14" t="s">
        <v>86</v>
      </c>
      <c r="C176" s="16" t="s">
        <v>91</v>
      </c>
      <c r="D176" s="392" t="s">
        <v>119</v>
      </c>
      <c r="E176" s="490"/>
      <c r="F176" s="490"/>
      <c r="G176" s="503">
        <v>0.22316802225821011</v>
      </c>
      <c r="H176" s="490">
        <v>562</v>
      </c>
      <c r="I176" s="490">
        <v>561</v>
      </c>
      <c r="J176" s="487">
        <v>0.99811195739485425</v>
      </c>
      <c r="K176" s="487">
        <v>2.3681575325132007E-3</v>
      </c>
      <c r="L176" s="487">
        <v>0.98826448882263795</v>
      </c>
      <c r="M176" s="487">
        <v>0.99987587541135847</v>
      </c>
      <c r="N176" s="490">
        <v>81</v>
      </c>
      <c r="O176" s="490">
        <v>81</v>
      </c>
      <c r="P176" s="487">
        <v>1</v>
      </c>
      <c r="Q176" s="487" t="s">
        <v>445</v>
      </c>
      <c r="R176" s="487" t="s">
        <v>445</v>
      </c>
      <c r="S176" s="487" t="s">
        <v>445</v>
      </c>
      <c r="T176" s="490">
        <v>643</v>
      </c>
      <c r="U176" s="490">
        <v>642</v>
      </c>
      <c r="V176" s="487">
        <v>0.99834991432917775</v>
      </c>
      <c r="W176" s="487">
        <v>2.1005560854105718E-3</v>
      </c>
      <c r="X176" s="487">
        <v>0.98953076110754035</v>
      </c>
      <c r="Y176" s="487">
        <v>0.99989498791734865</v>
      </c>
    </row>
    <row r="177" spans="1:25" x14ac:dyDescent="0.25">
      <c r="A177" s="392" t="s">
        <v>807</v>
      </c>
      <c r="B177" s="14" t="s">
        <v>86</v>
      </c>
      <c r="C177" s="16" t="s">
        <v>91</v>
      </c>
      <c r="D177" s="392" t="s">
        <v>122</v>
      </c>
      <c r="E177" s="490"/>
      <c r="F177" s="490"/>
      <c r="G177" s="503">
        <v>4.581713421161588E-2</v>
      </c>
      <c r="H177" s="490">
        <v>112</v>
      </c>
      <c r="I177" s="490">
        <v>112</v>
      </c>
      <c r="J177" s="487">
        <v>1</v>
      </c>
      <c r="K177" s="487" t="s">
        <v>445</v>
      </c>
      <c r="L177" s="487" t="s">
        <v>445</v>
      </c>
      <c r="M177" s="487" t="s">
        <v>445</v>
      </c>
      <c r="N177" s="490">
        <v>8</v>
      </c>
      <c r="O177" s="490">
        <v>8</v>
      </c>
      <c r="P177" s="487"/>
      <c r="Q177" s="487" t="s">
        <v>445</v>
      </c>
      <c r="R177" s="487" t="s">
        <v>445</v>
      </c>
      <c r="S177" s="487" t="s">
        <v>445</v>
      </c>
      <c r="T177" s="490">
        <v>120</v>
      </c>
      <c r="U177" s="490">
        <v>120</v>
      </c>
      <c r="V177" s="487">
        <v>1</v>
      </c>
      <c r="W177" s="487" t="s">
        <v>445</v>
      </c>
      <c r="X177" s="487" t="s">
        <v>445</v>
      </c>
      <c r="Y177" s="487" t="s">
        <v>445</v>
      </c>
    </row>
    <row r="178" spans="1:25" x14ac:dyDescent="0.25">
      <c r="A178" s="389" t="s">
        <v>807</v>
      </c>
      <c r="B178" s="20" t="s">
        <v>86</v>
      </c>
      <c r="C178" s="20" t="s">
        <v>84</v>
      </c>
      <c r="D178" s="17" t="s">
        <v>121</v>
      </c>
      <c r="E178" s="564"/>
      <c r="F178" s="564"/>
      <c r="G178" s="504">
        <v>0.80177403109303769</v>
      </c>
      <c r="H178" s="564">
        <v>1790</v>
      </c>
      <c r="I178" s="564">
        <v>1789</v>
      </c>
      <c r="J178" s="494">
        <v>0.99949569213420408</v>
      </c>
      <c r="K178" s="494">
        <v>7.2071914813977192E-4</v>
      </c>
      <c r="L178" s="494">
        <v>0.99622876883650169</v>
      </c>
      <c r="M178" s="494">
        <v>0.99997504835145501</v>
      </c>
      <c r="N178" s="564">
        <v>187</v>
      </c>
      <c r="O178" s="564">
        <v>187</v>
      </c>
      <c r="P178" s="494">
        <v>1</v>
      </c>
      <c r="Q178" s="494" t="s">
        <v>445</v>
      </c>
      <c r="R178" s="494" t="s">
        <v>445</v>
      </c>
      <c r="S178" s="494" t="s">
        <v>445</v>
      </c>
      <c r="T178" s="564">
        <v>1977</v>
      </c>
      <c r="U178" s="564">
        <v>1976</v>
      </c>
      <c r="V178" s="494">
        <v>0.9995407105475691</v>
      </c>
      <c r="W178" s="494">
        <v>6.5474623963129104E-4</v>
      </c>
      <c r="X178" s="494">
        <v>0.99657720874185718</v>
      </c>
      <c r="Y178" s="494">
        <v>0.99997715232193074</v>
      </c>
    </row>
    <row r="179" spans="1:25" x14ac:dyDescent="0.25">
      <c r="A179" s="389" t="s">
        <v>807</v>
      </c>
      <c r="B179" s="20" t="s">
        <v>86</v>
      </c>
      <c r="C179" s="20" t="s">
        <v>84</v>
      </c>
      <c r="D179" s="17" t="s">
        <v>123</v>
      </c>
      <c r="E179" s="564"/>
      <c r="F179" s="564"/>
      <c r="G179" s="504">
        <v>0.19822596890696226</v>
      </c>
      <c r="H179" s="564">
        <v>417</v>
      </c>
      <c r="I179" s="564">
        <v>413</v>
      </c>
      <c r="J179" s="494">
        <v>0.99107302413796061</v>
      </c>
      <c r="K179" s="494">
        <v>5.5243797300068322E-3</v>
      </c>
      <c r="L179" s="494">
        <v>0.97482848175195513</v>
      </c>
      <c r="M179" s="494">
        <v>0.99772834275606059</v>
      </c>
      <c r="N179" s="564">
        <v>26</v>
      </c>
      <c r="O179" s="564">
        <v>25</v>
      </c>
      <c r="P179" s="494">
        <v>0.96142806637791134</v>
      </c>
      <c r="Q179" s="494">
        <v>4.0395218068404827E-2</v>
      </c>
      <c r="R179" s="494">
        <v>0.82110929163324042</v>
      </c>
      <c r="S179" s="494">
        <v>0.99635980875256625</v>
      </c>
      <c r="T179" s="564">
        <v>443</v>
      </c>
      <c r="U179" s="564">
        <v>438</v>
      </c>
      <c r="V179" s="494">
        <v>0.98962294830004471</v>
      </c>
      <c r="W179" s="494">
        <v>5.755401955822784E-3</v>
      </c>
      <c r="X179" s="494">
        <v>0.973344572337701</v>
      </c>
      <c r="Y179" s="494">
        <v>0.99692946859463971</v>
      </c>
    </row>
    <row r="180" spans="1:25" x14ac:dyDescent="0.25">
      <c r="A180" s="389" t="s">
        <v>807</v>
      </c>
      <c r="B180" s="20" t="s">
        <v>86</v>
      </c>
      <c r="C180" s="17" t="s">
        <v>89</v>
      </c>
      <c r="D180" s="20" t="s">
        <v>120</v>
      </c>
      <c r="E180" s="564">
        <v>61</v>
      </c>
      <c r="F180" s="564">
        <v>1615</v>
      </c>
      <c r="G180" s="504">
        <v>0.73101484353017465</v>
      </c>
      <c r="H180" s="564">
        <v>1533</v>
      </c>
      <c r="I180" s="564">
        <v>1529</v>
      </c>
      <c r="J180" s="494">
        <v>0.99752924142536936</v>
      </c>
      <c r="K180" s="494">
        <v>1.6913673244503306E-3</v>
      </c>
      <c r="L180" s="494">
        <v>0.99232996921976957</v>
      </c>
      <c r="M180" s="494">
        <v>0.99945952240108926</v>
      </c>
      <c r="N180" s="564">
        <v>124</v>
      </c>
      <c r="O180" s="564">
        <v>123</v>
      </c>
      <c r="P180" s="494">
        <v>0.99249705922447884</v>
      </c>
      <c r="Q180" s="494">
        <v>9.9717676185702604E-3</v>
      </c>
      <c r="R180" s="494">
        <v>0.9502779299669929</v>
      </c>
      <c r="S180" s="494">
        <v>0.99956851754330256</v>
      </c>
      <c r="T180" s="564">
        <v>1657</v>
      </c>
      <c r="U180" s="564">
        <v>1652</v>
      </c>
      <c r="V180" s="494">
        <v>0.99718610210746494</v>
      </c>
      <c r="W180" s="494">
        <v>1.7326552154966366E-3</v>
      </c>
      <c r="X180" s="494">
        <v>0.99207285215941543</v>
      </c>
      <c r="Y180" s="494">
        <v>0.99927671037717314</v>
      </c>
    </row>
    <row r="181" spans="1:25" x14ac:dyDescent="0.25">
      <c r="A181" s="389" t="s">
        <v>807</v>
      </c>
      <c r="B181" s="20" t="s">
        <v>86</v>
      </c>
      <c r="C181" s="17" t="s">
        <v>91</v>
      </c>
      <c r="D181" s="20" t="s">
        <v>120</v>
      </c>
      <c r="E181" s="564">
        <v>34</v>
      </c>
      <c r="F181" s="564">
        <v>682</v>
      </c>
      <c r="G181" s="504">
        <v>0.2689851564698254</v>
      </c>
      <c r="H181" s="564">
        <v>674</v>
      </c>
      <c r="I181" s="564">
        <v>673</v>
      </c>
      <c r="J181" s="494">
        <v>0.99844990406830869</v>
      </c>
      <c r="K181" s="494">
        <v>1.91353988515586E-3</v>
      </c>
      <c r="L181" s="494">
        <v>0.99056116883215106</v>
      </c>
      <c r="M181" s="494">
        <v>0.99989439787906154</v>
      </c>
      <c r="N181" s="564">
        <v>89</v>
      </c>
      <c r="O181" s="564">
        <v>89</v>
      </c>
      <c r="P181" s="494">
        <v>1</v>
      </c>
      <c r="Q181" s="494" t="s">
        <v>445</v>
      </c>
      <c r="R181" s="494" t="s">
        <v>445</v>
      </c>
      <c r="S181" s="494" t="s">
        <v>445</v>
      </c>
      <c r="T181" s="564">
        <v>763</v>
      </c>
      <c r="U181" s="564">
        <v>762</v>
      </c>
      <c r="V181" s="494">
        <v>0.9986309788965797</v>
      </c>
      <c r="W181" s="494">
        <v>1.7130605276291493E-3</v>
      </c>
      <c r="X181" s="494">
        <v>0.99150753305578176</v>
      </c>
      <c r="Y181" s="494">
        <v>0.99990947209900194</v>
      </c>
    </row>
    <row r="182" spans="1:25" x14ac:dyDescent="0.25">
      <c r="A182" s="397" t="s">
        <v>807</v>
      </c>
      <c r="B182" s="32" t="s">
        <v>86</v>
      </c>
      <c r="C182" s="32" t="s">
        <v>84</v>
      </c>
      <c r="D182" s="32" t="s">
        <v>120</v>
      </c>
      <c r="E182" s="571">
        <v>69</v>
      </c>
      <c r="F182" s="571">
        <v>2297</v>
      </c>
      <c r="G182" s="596">
        <v>1</v>
      </c>
      <c r="H182" s="571">
        <v>2207</v>
      </c>
      <c r="I182" s="571">
        <v>2202</v>
      </c>
      <c r="J182" s="572">
        <v>0.99776730442251715</v>
      </c>
      <c r="K182" s="572">
        <v>1.3318315321420918E-3</v>
      </c>
      <c r="L182" s="572">
        <v>0.99387992737222453</v>
      </c>
      <c r="M182" s="572">
        <v>0.99939940294689511</v>
      </c>
      <c r="N182" s="571">
        <v>213</v>
      </c>
      <c r="O182" s="571">
        <v>212</v>
      </c>
      <c r="P182" s="572">
        <v>0.99539798054017381</v>
      </c>
      <c r="Q182" s="572">
        <v>6.1742793574289141E-3</v>
      </c>
      <c r="R182" s="572">
        <v>0.9688690791481156</v>
      </c>
      <c r="S182" s="572">
        <v>0.99973996117201214</v>
      </c>
      <c r="T182" s="571">
        <v>2420</v>
      </c>
      <c r="U182" s="571">
        <v>2414</v>
      </c>
      <c r="V182" s="572">
        <v>0.99757475251666461</v>
      </c>
      <c r="W182" s="572">
        <v>1.3262610755066663E-3</v>
      </c>
      <c r="X182" s="572">
        <v>0.9938188595073929</v>
      </c>
      <c r="Y182" s="572">
        <v>0.9992669567625877</v>
      </c>
    </row>
    <row r="183" spans="1:25" x14ac:dyDescent="0.25">
      <c r="A183" s="67" t="s">
        <v>842</v>
      </c>
      <c r="B183" s="67" t="s">
        <v>26</v>
      </c>
      <c r="C183" s="67" t="s">
        <v>25</v>
      </c>
      <c r="D183" s="390" t="s">
        <v>119</v>
      </c>
      <c r="E183" s="483">
        <v>10</v>
      </c>
      <c r="F183" s="586">
        <v>36.399997711181641</v>
      </c>
      <c r="G183" s="601">
        <v>2.6610784698277712E-4</v>
      </c>
      <c r="H183" s="586">
        <v>36</v>
      </c>
      <c r="I183" s="586">
        <v>36</v>
      </c>
      <c r="J183" s="485">
        <v>1</v>
      </c>
      <c r="K183" s="485">
        <v>0</v>
      </c>
      <c r="L183" s="485"/>
      <c r="M183" s="485"/>
      <c r="N183" s="586"/>
      <c r="O183" s="586"/>
      <c r="P183" s="485"/>
      <c r="Q183" s="485"/>
      <c r="R183" s="485"/>
      <c r="S183" s="485"/>
      <c r="T183" s="586">
        <v>36</v>
      </c>
      <c r="U183" s="586">
        <v>36</v>
      </c>
      <c r="V183" s="485">
        <v>1</v>
      </c>
      <c r="W183" s="485">
        <v>0</v>
      </c>
      <c r="X183" s="485"/>
      <c r="Y183" s="485"/>
    </row>
    <row r="184" spans="1:25" x14ac:dyDescent="0.25">
      <c r="A184" s="67" t="s">
        <v>842</v>
      </c>
      <c r="B184" s="67" t="s">
        <v>26</v>
      </c>
      <c r="C184" s="67" t="s">
        <v>87</v>
      </c>
      <c r="D184" s="390" t="s">
        <v>119</v>
      </c>
      <c r="E184" s="483">
        <v>10</v>
      </c>
      <c r="F184" s="586">
        <v>105.79999542236328</v>
      </c>
      <c r="G184" s="601">
        <v>3.0329485889524221E-4</v>
      </c>
      <c r="H184" s="586">
        <v>40</v>
      </c>
      <c r="I184" s="586">
        <v>40</v>
      </c>
      <c r="J184" s="485">
        <v>1</v>
      </c>
      <c r="K184" s="485">
        <v>0</v>
      </c>
      <c r="L184" s="485"/>
      <c r="M184" s="485"/>
      <c r="N184" s="586">
        <v>8</v>
      </c>
      <c r="O184" s="586">
        <v>6</v>
      </c>
      <c r="P184" s="485"/>
      <c r="Q184" s="485"/>
      <c r="R184" s="485"/>
      <c r="S184" s="485"/>
      <c r="T184" s="586">
        <v>448</v>
      </c>
      <c r="U184" s="586">
        <v>46</v>
      </c>
      <c r="V184" s="485">
        <v>0.95363104146050137</v>
      </c>
      <c r="W184" s="485">
        <v>3.1637215665721669E-2</v>
      </c>
      <c r="X184" s="485">
        <v>0.88952795352738967</v>
      </c>
      <c r="Y184" s="485">
        <v>1.0177341293936131</v>
      </c>
    </row>
    <row r="185" spans="1:25" x14ac:dyDescent="0.25">
      <c r="A185" s="15" t="s">
        <v>842</v>
      </c>
      <c r="B185" s="15" t="s">
        <v>26</v>
      </c>
      <c r="C185" s="15" t="s">
        <v>84</v>
      </c>
      <c r="D185" s="16" t="s">
        <v>121</v>
      </c>
      <c r="E185" s="486">
        <v>10</v>
      </c>
      <c r="F185" s="490">
        <v>142.19999694824219</v>
      </c>
      <c r="G185" s="505">
        <v>5.6940270587801933E-4</v>
      </c>
      <c r="H185" s="490">
        <v>76</v>
      </c>
      <c r="I185" s="490">
        <v>76</v>
      </c>
      <c r="J185" s="488">
        <v>1</v>
      </c>
      <c r="K185" s="488">
        <v>0</v>
      </c>
      <c r="L185" s="488"/>
      <c r="M185" s="488"/>
      <c r="N185" s="490">
        <v>8</v>
      </c>
      <c r="O185" s="490">
        <v>6</v>
      </c>
      <c r="P185" s="488"/>
      <c r="Q185" s="488"/>
      <c r="R185" s="488"/>
      <c r="S185" s="488"/>
      <c r="T185" s="490">
        <v>84</v>
      </c>
      <c r="U185" s="490">
        <v>82</v>
      </c>
      <c r="V185" s="488">
        <v>0.97530137022843244</v>
      </c>
      <c r="W185" s="488">
        <v>1.7123793616855999E-2</v>
      </c>
      <c r="X185" s="488">
        <v>0.94113137207777964</v>
      </c>
      <c r="Y185" s="488">
        <v>1.0094713683790852</v>
      </c>
    </row>
    <row r="186" spans="1:25" x14ac:dyDescent="0.25">
      <c r="A186" s="67" t="s">
        <v>842</v>
      </c>
      <c r="B186" s="67" t="s">
        <v>841</v>
      </c>
      <c r="C186" s="67" t="s">
        <v>25</v>
      </c>
      <c r="D186" s="390" t="s">
        <v>119</v>
      </c>
      <c r="E186" s="483">
        <v>30</v>
      </c>
      <c r="F186" s="586">
        <v>533.20001220703125</v>
      </c>
      <c r="G186" s="601">
        <v>1.52798006311059E-2</v>
      </c>
      <c r="H186" s="586">
        <v>398</v>
      </c>
      <c r="I186" s="586">
        <v>398</v>
      </c>
      <c r="J186" s="485">
        <v>1</v>
      </c>
      <c r="K186" s="485">
        <v>0</v>
      </c>
      <c r="L186" s="485"/>
      <c r="M186" s="485"/>
      <c r="N186" s="586"/>
      <c r="O186" s="586"/>
      <c r="P186" s="485"/>
      <c r="Q186" s="485"/>
      <c r="R186" s="485"/>
      <c r="S186" s="485"/>
      <c r="T186" s="586">
        <v>433</v>
      </c>
      <c r="U186" s="586">
        <v>430</v>
      </c>
      <c r="V186" s="485">
        <v>0.98951405601736508</v>
      </c>
      <c r="W186" s="485">
        <v>9.0042572847362987E-3</v>
      </c>
      <c r="X186" s="485">
        <v>0.97180354381240042</v>
      </c>
      <c r="Y186" s="485">
        <v>1.0072245682223298</v>
      </c>
    </row>
    <row r="187" spans="1:25" x14ac:dyDescent="0.25">
      <c r="A187" s="67" t="s">
        <v>842</v>
      </c>
      <c r="B187" s="67" t="s">
        <v>841</v>
      </c>
      <c r="C187" s="67" t="s">
        <v>87</v>
      </c>
      <c r="D187" s="390" t="s">
        <v>119</v>
      </c>
      <c r="E187" s="483">
        <v>30</v>
      </c>
      <c r="F187" s="586">
        <v>533.20001220703125</v>
      </c>
      <c r="G187" s="601">
        <v>4.988210741430521E-3</v>
      </c>
      <c r="H187" s="586">
        <v>350</v>
      </c>
      <c r="I187" s="586">
        <v>350</v>
      </c>
      <c r="J187" s="485">
        <v>1</v>
      </c>
      <c r="K187" s="485">
        <v>0</v>
      </c>
      <c r="L187" s="485"/>
      <c r="M187" s="485"/>
      <c r="N187" s="586">
        <v>98</v>
      </c>
      <c r="O187" s="586">
        <v>71</v>
      </c>
      <c r="P187" s="485">
        <v>0.7399504273744264</v>
      </c>
      <c r="Q187" s="485">
        <v>5.1688855432036204E-2</v>
      </c>
      <c r="R187" s="485">
        <v>0.63712482806632731</v>
      </c>
      <c r="S187" s="485">
        <v>0.84277602668252549</v>
      </c>
      <c r="T187" s="586">
        <v>448</v>
      </c>
      <c r="U187" s="586">
        <v>421</v>
      </c>
      <c r="V187" s="485">
        <v>0.9586468468700744</v>
      </c>
      <c r="W187" s="485">
        <v>8.2810796159487107E-3</v>
      </c>
      <c r="X187" s="485">
        <v>0.94234551575488279</v>
      </c>
      <c r="Y187" s="485">
        <v>0.97494817798526601</v>
      </c>
    </row>
    <row r="188" spans="1:25" x14ac:dyDescent="0.25">
      <c r="A188" s="15" t="s">
        <v>842</v>
      </c>
      <c r="B188" s="15" t="s">
        <v>841</v>
      </c>
      <c r="C188" s="15" t="s">
        <v>84</v>
      </c>
      <c r="D188" s="16" t="s">
        <v>121</v>
      </c>
      <c r="E188" s="486">
        <v>30</v>
      </c>
      <c r="F188" s="490">
        <v>981.5</v>
      </c>
      <c r="G188" s="505">
        <v>2.0268009975552559E-2</v>
      </c>
      <c r="H188" s="490">
        <v>748</v>
      </c>
      <c r="I188" s="490">
        <v>748</v>
      </c>
      <c r="J188" s="488">
        <v>1</v>
      </c>
      <c r="K188" s="488">
        <v>0</v>
      </c>
      <c r="L188" s="488"/>
      <c r="M188" s="488"/>
      <c r="N188" s="490">
        <v>133</v>
      </c>
      <c r="O188" s="490">
        <v>103</v>
      </c>
      <c r="P188" s="488">
        <v>0.75784447334144978</v>
      </c>
      <c r="Q188" s="488">
        <v>8.0038958556329198E-2</v>
      </c>
      <c r="R188" s="488">
        <v>0.59924193379533219</v>
      </c>
      <c r="S188" s="488">
        <v>0.91644701288756736</v>
      </c>
      <c r="T188" s="490">
        <v>881</v>
      </c>
      <c r="U188" s="490">
        <v>851</v>
      </c>
      <c r="V188" s="488">
        <v>0.9819172504512923</v>
      </c>
      <c r="W188" s="488">
        <v>7.0758972330324677E-3</v>
      </c>
      <c r="X188" s="488">
        <v>0.96802175144915403</v>
      </c>
      <c r="Y188" s="488">
        <v>0.99581274945343057</v>
      </c>
    </row>
    <row r="189" spans="1:25" x14ac:dyDescent="0.25">
      <c r="A189" s="67" t="s">
        <v>842</v>
      </c>
      <c r="B189" s="67" t="s">
        <v>28</v>
      </c>
      <c r="C189" s="67" t="s">
        <v>25</v>
      </c>
      <c r="D189" s="390" t="s">
        <v>119</v>
      </c>
      <c r="E189" s="483">
        <v>25</v>
      </c>
      <c r="F189" s="586">
        <v>124.79999542236328</v>
      </c>
      <c r="G189" s="601">
        <v>4.5530952513217926E-2</v>
      </c>
      <c r="H189" s="586">
        <v>96</v>
      </c>
      <c r="I189" s="586">
        <v>96</v>
      </c>
      <c r="J189" s="485">
        <v>1</v>
      </c>
      <c r="K189" s="485">
        <v>0</v>
      </c>
      <c r="L189" s="485"/>
      <c r="M189" s="485"/>
      <c r="N189" s="586">
        <v>9</v>
      </c>
      <c r="O189" s="586">
        <v>7</v>
      </c>
      <c r="P189" s="485"/>
      <c r="Q189" s="485"/>
      <c r="R189" s="485"/>
      <c r="S189" s="485"/>
      <c r="T189" s="586">
        <v>105</v>
      </c>
      <c r="U189" s="586">
        <v>103</v>
      </c>
      <c r="V189" s="485">
        <v>0.98626515184097485</v>
      </c>
      <c r="W189" s="485">
        <v>1.3684164160531719E-2</v>
      </c>
      <c r="X189" s="485">
        <v>0.95890197444463321</v>
      </c>
      <c r="Y189" s="485">
        <v>1.0136283292373165</v>
      </c>
    </row>
    <row r="190" spans="1:25" x14ac:dyDescent="0.25">
      <c r="A190" s="67" t="s">
        <v>842</v>
      </c>
      <c r="B190" s="67" t="s">
        <v>28</v>
      </c>
      <c r="C190" s="67" t="s">
        <v>25</v>
      </c>
      <c r="D190" s="390" t="s">
        <v>122</v>
      </c>
      <c r="E190" s="483" t="s">
        <v>445</v>
      </c>
      <c r="F190" s="586" t="s">
        <v>445</v>
      </c>
      <c r="G190" s="601" t="s">
        <v>445</v>
      </c>
      <c r="H190" s="586" t="s">
        <v>445</v>
      </c>
      <c r="I190" s="586" t="s">
        <v>445</v>
      </c>
      <c r="J190" s="485" t="s">
        <v>445</v>
      </c>
      <c r="K190" s="485" t="s">
        <v>445</v>
      </c>
      <c r="L190" s="485" t="s">
        <v>445</v>
      </c>
      <c r="M190" s="485" t="s">
        <v>445</v>
      </c>
      <c r="N190" s="586" t="s">
        <v>445</v>
      </c>
      <c r="O190" s="586" t="s">
        <v>445</v>
      </c>
      <c r="P190" s="485" t="s">
        <v>445</v>
      </c>
      <c r="Q190" s="485" t="s">
        <v>445</v>
      </c>
      <c r="R190" s="485" t="s">
        <v>445</v>
      </c>
      <c r="S190" s="485" t="s">
        <v>445</v>
      </c>
      <c r="T190" s="586" t="s">
        <v>445</v>
      </c>
      <c r="U190" s="586" t="s">
        <v>445</v>
      </c>
      <c r="V190" s="485" t="s">
        <v>445</v>
      </c>
      <c r="W190" s="485" t="s">
        <v>445</v>
      </c>
      <c r="X190" s="485" t="s">
        <v>445</v>
      </c>
      <c r="Y190" s="485" t="s">
        <v>445</v>
      </c>
    </row>
    <row r="191" spans="1:25" x14ac:dyDescent="0.25">
      <c r="A191" s="15" t="s">
        <v>842</v>
      </c>
      <c r="B191" s="15" t="s">
        <v>28</v>
      </c>
      <c r="C191" s="16" t="s">
        <v>89</v>
      </c>
      <c r="D191" s="14" t="s">
        <v>120</v>
      </c>
      <c r="E191" s="486">
        <f>E189</f>
        <v>25</v>
      </c>
      <c r="F191" s="490">
        <f t="shared" ref="F191:Y191" si="0">F189</f>
        <v>124.79999542236328</v>
      </c>
      <c r="G191" s="505">
        <f t="shared" si="0"/>
        <v>4.5530952513217926E-2</v>
      </c>
      <c r="H191" s="490">
        <f t="shared" si="0"/>
        <v>96</v>
      </c>
      <c r="I191" s="490">
        <f t="shared" si="0"/>
        <v>96</v>
      </c>
      <c r="J191" s="488">
        <f t="shared" si="0"/>
        <v>1</v>
      </c>
      <c r="K191" s="488">
        <f t="shared" si="0"/>
        <v>0</v>
      </c>
      <c r="L191" s="488">
        <f t="shared" si="0"/>
        <v>0</v>
      </c>
      <c r="M191" s="488">
        <f t="shared" si="0"/>
        <v>0</v>
      </c>
      <c r="N191" s="490">
        <f t="shared" si="0"/>
        <v>9</v>
      </c>
      <c r="O191" s="490">
        <f t="shared" si="0"/>
        <v>7</v>
      </c>
      <c r="P191" s="488"/>
      <c r="Q191" s="488"/>
      <c r="R191" s="488"/>
      <c r="S191" s="488"/>
      <c r="T191" s="490">
        <f t="shared" si="0"/>
        <v>105</v>
      </c>
      <c r="U191" s="490">
        <f t="shared" si="0"/>
        <v>103</v>
      </c>
      <c r="V191" s="488">
        <f t="shared" si="0"/>
        <v>0.98626515184097485</v>
      </c>
      <c r="W191" s="488">
        <f t="shared" si="0"/>
        <v>1.3684164160531719E-2</v>
      </c>
      <c r="X191" s="488">
        <f t="shared" si="0"/>
        <v>0.95890197444463321</v>
      </c>
      <c r="Y191" s="488">
        <f t="shared" si="0"/>
        <v>1.0136283292373165</v>
      </c>
    </row>
    <row r="192" spans="1:25" x14ac:dyDescent="0.25">
      <c r="A192" s="67" t="s">
        <v>842</v>
      </c>
      <c r="B192" s="67" t="s">
        <v>28</v>
      </c>
      <c r="C192" s="67" t="s">
        <v>87</v>
      </c>
      <c r="D192" s="390" t="s">
        <v>119</v>
      </c>
      <c r="E192" s="483">
        <v>25</v>
      </c>
      <c r="F192" s="586">
        <v>1566.699951171875</v>
      </c>
      <c r="G192" s="601">
        <v>7.1068465709686279E-2</v>
      </c>
      <c r="H192" s="586">
        <v>432</v>
      </c>
      <c r="I192" s="586">
        <v>432</v>
      </c>
      <c r="J192" s="485">
        <v>1</v>
      </c>
      <c r="K192" s="485">
        <v>0</v>
      </c>
      <c r="L192" s="485"/>
      <c r="M192" s="485"/>
      <c r="N192" s="586">
        <v>65</v>
      </c>
      <c r="O192" s="586">
        <v>64</v>
      </c>
      <c r="P192" s="485">
        <v>1</v>
      </c>
      <c r="Q192" s="485">
        <v>0</v>
      </c>
      <c r="R192" s="485"/>
      <c r="S192" s="485"/>
      <c r="T192" s="586">
        <v>497</v>
      </c>
      <c r="U192" s="586">
        <v>496</v>
      </c>
      <c r="V192" s="485">
        <v>1</v>
      </c>
      <c r="W192" s="485">
        <v>0</v>
      </c>
      <c r="X192" s="485"/>
      <c r="Y192" s="485"/>
    </row>
    <row r="193" spans="1:25" x14ac:dyDescent="0.25">
      <c r="A193" s="67" t="s">
        <v>842</v>
      </c>
      <c r="B193" s="67" t="s">
        <v>28</v>
      </c>
      <c r="C193" s="67" t="s">
        <v>87</v>
      </c>
      <c r="D193" s="390" t="s">
        <v>122</v>
      </c>
      <c r="E193" s="483" t="s">
        <v>445</v>
      </c>
      <c r="F193" s="586" t="s">
        <v>445</v>
      </c>
      <c r="G193" s="601" t="s">
        <v>445</v>
      </c>
      <c r="H193" s="586" t="s">
        <v>445</v>
      </c>
      <c r="I193" s="586" t="s">
        <v>445</v>
      </c>
      <c r="J193" s="485" t="s">
        <v>445</v>
      </c>
      <c r="K193" s="485" t="s">
        <v>445</v>
      </c>
      <c r="L193" s="485" t="s">
        <v>445</v>
      </c>
      <c r="M193" s="485" t="s">
        <v>445</v>
      </c>
      <c r="N193" s="586" t="s">
        <v>445</v>
      </c>
      <c r="O193" s="586" t="s">
        <v>445</v>
      </c>
      <c r="P193" s="485" t="s">
        <v>445</v>
      </c>
      <c r="Q193" s="485" t="s">
        <v>445</v>
      </c>
      <c r="R193" s="485" t="s">
        <v>445</v>
      </c>
      <c r="S193" s="485" t="s">
        <v>445</v>
      </c>
      <c r="T193" s="586" t="s">
        <v>445</v>
      </c>
      <c r="U193" s="586" t="s">
        <v>445</v>
      </c>
      <c r="V193" s="485" t="s">
        <v>445</v>
      </c>
      <c r="W193" s="485" t="s">
        <v>445</v>
      </c>
      <c r="X193" s="485" t="s">
        <v>445</v>
      </c>
      <c r="Y193" s="485" t="s">
        <v>445</v>
      </c>
    </row>
    <row r="194" spans="1:25" x14ac:dyDescent="0.25">
      <c r="A194" s="15" t="s">
        <v>842</v>
      </c>
      <c r="B194" s="15" t="s">
        <v>28</v>
      </c>
      <c r="C194" s="16" t="s">
        <v>91</v>
      </c>
      <c r="D194" s="14" t="s">
        <v>120</v>
      </c>
      <c r="E194" s="486">
        <f>E192</f>
        <v>25</v>
      </c>
      <c r="F194" s="490">
        <f t="shared" ref="F194:Y194" si="1">F192</f>
        <v>1566.699951171875</v>
      </c>
      <c r="G194" s="505">
        <f t="shared" si="1"/>
        <v>7.1068465709686279E-2</v>
      </c>
      <c r="H194" s="490">
        <f t="shared" si="1"/>
        <v>432</v>
      </c>
      <c r="I194" s="490">
        <f t="shared" si="1"/>
        <v>432</v>
      </c>
      <c r="J194" s="488">
        <f t="shared" si="1"/>
        <v>1</v>
      </c>
      <c r="K194" s="488">
        <f t="shared" si="1"/>
        <v>0</v>
      </c>
      <c r="L194" s="488">
        <f t="shared" si="1"/>
        <v>0</v>
      </c>
      <c r="M194" s="488">
        <f t="shared" si="1"/>
        <v>0</v>
      </c>
      <c r="N194" s="490">
        <f t="shared" si="1"/>
        <v>65</v>
      </c>
      <c r="O194" s="490">
        <f t="shared" si="1"/>
        <v>64</v>
      </c>
      <c r="P194" s="488">
        <f t="shared" si="1"/>
        <v>1</v>
      </c>
      <c r="Q194" s="488">
        <f t="shared" si="1"/>
        <v>0</v>
      </c>
      <c r="R194" s="488">
        <f t="shared" si="1"/>
        <v>0</v>
      </c>
      <c r="S194" s="488">
        <f t="shared" si="1"/>
        <v>0</v>
      </c>
      <c r="T194" s="490">
        <f t="shared" si="1"/>
        <v>497</v>
      </c>
      <c r="U194" s="490">
        <f t="shared" si="1"/>
        <v>496</v>
      </c>
      <c r="V194" s="488">
        <f t="shared" si="1"/>
        <v>1</v>
      </c>
      <c r="W194" s="488">
        <f t="shared" si="1"/>
        <v>0</v>
      </c>
      <c r="X194" s="488">
        <f t="shared" si="1"/>
        <v>0</v>
      </c>
      <c r="Y194" s="488">
        <f t="shared" si="1"/>
        <v>0</v>
      </c>
    </row>
    <row r="195" spans="1:25" x14ac:dyDescent="0.25">
      <c r="A195" s="15" t="s">
        <v>842</v>
      </c>
      <c r="B195" s="15" t="s">
        <v>28</v>
      </c>
      <c r="C195" s="14" t="s">
        <v>84</v>
      </c>
      <c r="D195" s="16" t="s">
        <v>121</v>
      </c>
      <c r="E195" s="486">
        <v>25</v>
      </c>
      <c r="F195" s="490">
        <v>1691.5</v>
      </c>
      <c r="G195" s="505">
        <v>0.1165994256734848</v>
      </c>
      <c r="H195" s="490">
        <v>528</v>
      </c>
      <c r="I195" s="490">
        <v>528</v>
      </c>
      <c r="J195" s="488">
        <v>1</v>
      </c>
      <c r="K195" s="488">
        <v>0</v>
      </c>
      <c r="L195" s="488"/>
      <c r="M195" s="488"/>
      <c r="N195" s="490">
        <v>74</v>
      </c>
      <c r="O195" s="490">
        <v>71</v>
      </c>
      <c r="P195" s="488">
        <v>0.94155685378009346</v>
      </c>
      <c r="Q195" s="488">
        <v>5.6362811423864359E-2</v>
      </c>
      <c r="R195" s="488">
        <v>0.82888919912386516</v>
      </c>
      <c r="S195" s="488">
        <v>1.0542245084363218</v>
      </c>
      <c r="T195" s="490">
        <v>602</v>
      </c>
      <c r="U195" s="490">
        <v>599</v>
      </c>
      <c r="V195" s="488">
        <v>0.99463667379671039</v>
      </c>
      <c r="W195" s="488">
        <v>5.3315766268317976E-3</v>
      </c>
      <c r="X195" s="488">
        <v>0.98415670369762442</v>
      </c>
      <c r="Y195" s="488">
        <v>1.0051166438957964</v>
      </c>
    </row>
    <row r="196" spans="1:25" x14ac:dyDescent="0.25">
      <c r="A196" s="15" t="s">
        <v>842</v>
      </c>
      <c r="B196" s="15" t="s">
        <v>28</v>
      </c>
      <c r="C196" s="14" t="s">
        <v>84</v>
      </c>
      <c r="D196" s="16" t="s">
        <v>123</v>
      </c>
      <c r="E196" s="486" t="s">
        <v>445</v>
      </c>
      <c r="F196" s="490" t="s">
        <v>445</v>
      </c>
      <c r="G196" s="505" t="s">
        <v>445</v>
      </c>
      <c r="H196" s="490" t="s">
        <v>445</v>
      </c>
      <c r="I196" s="490" t="s">
        <v>445</v>
      </c>
      <c r="J196" s="488" t="s">
        <v>445</v>
      </c>
      <c r="K196" s="488" t="s">
        <v>445</v>
      </c>
      <c r="L196" s="488" t="s">
        <v>445</v>
      </c>
      <c r="M196" s="488" t="s">
        <v>445</v>
      </c>
      <c r="N196" s="490" t="s">
        <v>445</v>
      </c>
      <c r="O196" s="490" t="s">
        <v>445</v>
      </c>
      <c r="P196" s="488" t="s">
        <v>445</v>
      </c>
      <c r="Q196" s="488" t="s">
        <v>445</v>
      </c>
      <c r="R196" s="488" t="s">
        <v>445</v>
      </c>
      <c r="S196" s="488" t="s">
        <v>445</v>
      </c>
      <c r="T196" s="490" t="s">
        <v>445</v>
      </c>
      <c r="U196" s="490" t="s">
        <v>445</v>
      </c>
      <c r="V196" s="488" t="s">
        <v>445</v>
      </c>
      <c r="W196" s="488" t="s">
        <v>445</v>
      </c>
      <c r="X196" s="488" t="s">
        <v>445</v>
      </c>
      <c r="Y196" s="488" t="s">
        <v>445</v>
      </c>
    </row>
    <row r="197" spans="1:25" x14ac:dyDescent="0.25">
      <c r="A197" s="389" t="s">
        <v>842</v>
      </c>
      <c r="B197" s="17" t="s">
        <v>38</v>
      </c>
      <c r="C197" s="20" t="s">
        <v>84</v>
      </c>
      <c r="D197" s="20" t="s">
        <v>120</v>
      </c>
      <c r="E197" s="492">
        <f>E195</f>
        <v>25</v>
      </c>
      <c r="F197" s="564">
        <f t="shared" ref="F197:Y197" si="2">F195</f>
        <v>1691.5</v>
      </c>
      <c r="G197" s="506">
        <f t="shared" si="2"/>
        <v>0.1165994256734848</v>
      </c>
      <c r="H197" s="564">
        <f t="shared" si="2"/>
        <v>528</v>
      </c>
      <c r="I197" s="564">
        <f t="shared" si="2"/>
        <v>528</v>
      </c>
      <c r="J197" s="493">
        <f t="shared" si="2"/>
        <v>1</v>
      </c>
      <c r="K197" s="493">
        <f t="shared" si="2"/>
        <v>0</v>
      </c>
      <c r="L197" s="493">
        <f t="shared" si="2"/>
        <v>0</v>
      </c>
      <c r="M197" s="493">
        <f t="shared" si="2"/>
        <v>0</v>
      </c>
      <c r="N197" s="564">
        <f t="shared" si="2"/>
        <v>74</v>
      </c>
      <c r="O197" s="564">
        <f t="shared" si="2"/>
        <v>71</v>
      </c>
      <c r="P197" s="493">
        <f t="shared" si="2"/>
        <v>0.94155685378009346</v>
      </c>
      <c r="Q197" s="493">
        <f t="shared" si="2"/>
        <v>5.6362811423864359E-2</v>
      </c>
      <c r="R197" s="493">
        <f t="shared" si="2"/>
        <v>0.82888919912386516</v>
      </c>
      <c r="S197" s="493">
        <f t="shared" si="2"/>
        <v>1.0542245084363218</v>
      </c>
      <c r="T197" s="564">
        <f t="shared" si="2"/>
        <v>602</v>
      </c>
      <c r="U197" s="564">
        <f t="shared" si="2"/>
        <v>599</v>
      </c>
      <c r="V197" s="493">
        <f t="shared" si="2"/>
        <v>0.99463667379671039</v>
      </c>
      <c r="W197" s="493">
        <f t="shared" si="2"/>
        <v>5.3315766268317976E-3</v>
      </c>
      <c r="X197" s="493">
        <f t="shared" si="2"/>
        <v>0.98415670369762442</v>
      </c>
      <c r="Y197" s="493">
        <f t="shared" si="2"/>
        <v>1.0051166438957964</v>
      </c>
    </row>
    <row r="198" spans="1:25" x14ac:dyDescent="0.25">
      <c r="A198" s="67" t="s">
        <v>842</v>
      </c>
      <c r="B198" s="67" t="s">
        <v>29</v>
      </c>
      <c r="C198" s="67" t="s">
        <v>25</v>
      </c>
      <c r="D198" s="390" t="s">
        <v>119</v>
      </c>
      <c r="E198" s="483">
        <v>65</v>
      </c>
      <c r="F198" s="586">
        <v>2155.5</v>
      </c>
      <c r="G198" s="601">
        <v>0.67585098743438721</v>
      </c>
      <c r="H198" s="586">
        <v>1288</v>
      </c>
      <c r="I198" s="586">
        <v>1277</v>
      </c>
      <c r="J198" s="485">
        <v>0.99410531776581246</v>
      </c>
      <c r="K198" s="485">
        <v>3.0624619890953042E-3</v>
      </c>
      <c r="L198" s="485">
        <v>0.98809673861707359</v>
      </c>
      <c r="M198" s="485">
        <v>1.0001138969145513</v>
      </c>
      <c r="N198" s="586">
        <v>120</v>
      </c>
      <c r="O198" s="586">
        <v>118</v>
      </c>
      <c r="P198" s="485">
        <v>0.97525407824977117</v>
      </c>
      <c r="Q198" s="485">
        <v>2.1172036937780615E-2</v>
      </c>
      <c r="R198" s="485">
        <v>0.93326913449005255</v>
      </c>
      <c r="S198" s="485">
        <v>1.0172390220094898</v>
      </c>
      <c r="T198" s="586">
        <v>1408</v>
      </c>
      <c r="U198" s="586">
        <v>1395</v>
      </c>
      <c r="V198" s="485">
        <v>0.99238795416612202</v>
      </c>
      <c r="W198" s="485">
        <v>3.3931847445770259E-3</v>
      </c>
      <c r="X198" s="485">
        <v>0.98573049386892264</v>
      </c>
      <c r="Y198" s="485">
        <v>0.9990454144633214</v>
      </c>
    </row>
    <row r="199" spans="1:25" x14ac:dyDescent="0.25">
      <c r="A199" s="67" t="s">
        <v>842</v>
      </c>
      <c r="B199" s="67" t="s">
        <v>29</v>
      </c>
      <c r="C199" s="67" t="s">
        <v>25</v>
      </c>
      <c r="D199" s="390" t="s">
        <v>122</v>
      </c>
      <c r="E199" s="483" t="s">
        <v>445</v>
      </c>
      <c r="F199" s="586" t="s">
        <v>445</v>
      </c>
      <c r="G199" s="601" t="s">
        <v>445</v>
      </c>
      <c r="H199" s="586" t="s">
        <v>445</v>
      </c>
      <c r="I199" s="586" t="s">
        <v>445</v>
      </c>
      <c r="J199" s="485" t="s">
        <v>445</v>
      </c>
      <c r="K199" s="485" t="s">
        <v>445</v>
      </c>
      <c r="L199" s="485" t="s">
        <v>445</v>
      </c>
      <c r="M199" s="485" t="s">
        <v>445</v>
      </c>
      <c r="N199" s="586" t="s">
        <v>445</v>
      </c>
      <c r="O199" s="586" t="s">
        <v>445</v>
      </c>
      <c r="P199" s="485" t="s">
        <v>445</v>
      </c>
      <c r="Q199" s="485" t="s">
        <v>445</v>
      </c>
      <c r="R199" s="485" t="s">
        <v>445</v>
      </c>
      <c r="S199" s="485" t="s">
        <v>445</v>
      </c>
      <c r="T199" s="586" t="s">
        <v>445</v>
      </c>
      <c r="U199" s="586" t="s">
        <v>445</v>
      </c>
      <c r="V199" s="485" t="s">
        <v>445</v>
      </c>
      <c r="W199" s="485" t="s">
        <v>445</v>
      </c>
      <c r="X199" s="485" t="s">
        <v>445</v>
      </c>
      <c r="Y199" s="485" t="s">
        <v>445</v>
      </c>
    </row>
    <row r="200" spans="1:25" x14ac:dyDescent="0.25">
      <c r="A200" s="15" t="s">
        <v>842</v>
      </c>
      <c r="B200" s="15" t="s">
        <v>29</v>
      </c>
      <c r="C200" s="16" t="s">
        <v>89</v>
      </c>
      <c r="D200" s="14" t="s">
        <v>120</v>
      </c>
      <c r="E200" s="486">
        <f>E198</f>
        <v>65</v>
      </c>
      <c r="F200" s="490">
        <f t="shared" ref="F200:Y200" si="3">F198</f>
        <v>2155.5</v>
      </c>
      <c r="G200" s="505">
        <f t="shared" si="3"/>
        <v>0.67585098743438721</v>
      </c>
      <c r="H200" s="490">
        <f t="shared" si="3"/>
        <v>1288</v>
      </c>
      <c r="I200" s="490">
        <f t="shared" si="3"/>
        <v>1277</v>
      </c>
      <c r="J200" s="488">
        <f t="shared" si="3"/>
        <v>0.99410531776581246</v>
      </c>
      <c r="K200" s="488">
        <f t="shared" si="3"/>
        <v>3.0624619890953042E-3</v>
      </c>
      <c r="L200" s="488">
        <f t="shared" si="3"/>
        <v>0.98809673861707359</v>
      </c>
      <c r="M200" s="488">
        <f t="shared" si="3"/>
        <v>1.0001138969145513</v>
      </c>
      <c r="N200" s="490">
        <f t="shared" si="3"/>
        <v>120</v>
      </c>
      <c r="O200" s="490">
        <f t="shared" si="3"/>
        <v>118</v>
      </c>
      <c r="P200" s="488">
        <f t="shared" si="3"/>
        <v>0.97525407824977117</v>
      </c>
      <c r="Q200" s="488">
        <f t="shared" si="3"/>
        <v>2.1172036937780615E-2</v>
      </c>
      <c r="R200" s="488">
        <f t="shared" si="3"/>
        <v>0.93326913449005255</v>
      </c>
      <c r="S200" s="488">
        <f t="shared" si="3"/>
        <v>1.0172390220094898</v>
      </c>
      <c r="T200" s="490">
        <f t="shared" si="3"/>
        <v>1408</v>
      </c>
      <c r="U200" s="490">
        <f t="shared" si="3"/>
        <v>1395</v>
      </c>
      <c r="V200" s="488">
        <f t="shared" si="3"/>
        <v>0.99238795416612202</v>
      </c>
      <c r="W200" s="488">
        <f t="shared" si="3"/>
        <v>3.3931847445770259E-3</v>
      </c>
      <c r="X200" s="488">
        <f t="shared" si="3"/>
        <v>0.98573049386892264</v>
      </c>
      <c r="Y200" s="488">
        <f t="shared" si="3"/>
        <v>0.9990454144633214</v>
      </c>
    </row>
    <row r="201" spans="1:25" x14ac:dyDescent="0.25">
      <c r="A201" s="67" t="s">
        <v>842</v>
      </c>
      <c r="B201" s="67" t="s">
        <v>29</v>
      </c>
      <c r="C201" s="67" t="s">
        <v>87</v>
      </c>
      <c r="D201" s="390" t="s">
        <v>119</v>
      </c>
      <c r="E201" s="483">
        <v>65</v>
      </c>
      <c r="F201" s="586">
        <v>1485.7999267578125</v>
      </c>
      <c r="G201" s="601">
        <v>0.18671216070652008</v>
      </c>
      <c r="H201" s="586">
        <v>864</v>
      </c>
      <c r="I201" s="586">
        <v>854</v>
      </c>
      <c r="J201" s="485">
        <v>0.99032731683209108</v>
      </c>
      <c r="K201" s="485">
        <v>3.2702168285567569E-3</v>
      </c>
      <c r="L201" s="485">
        <v>0.98390784848723245</v>
      </c>
      <c r="M201" s="485">
        <v>0.9967467851769497</v>
      </c>
      <c r="N201" s="586">
        <v>131</v>
      </c>
      <c r="O201" s="586">
        <v>125</v>
      </c>
      <c r="P201" s="485">
        <v>0.95862329703110616</v>
      </c>
      <c r="Q201" s="485">
        <v>2.1953643056608622E-2</v>
      </c>
      <c r="R201" s="485">
        <v>0.91516386790390469</v>
      </c>
      <c r="S201" s="485">
        <v>1.0020827261583076</v>
      </c>
      <c r="T201" s="586">
        <v>995</v>
      </c>
      <c r="U201" s="586">
        <v>979</v>
      </c>
      <c r="V201" s="485">
        <v>0.98667343964158205</v>
      </c>
      <c r="W201" s="485">
        <v>3.8055704956914886E-3</v>
      </c>
      <c r="X201" s="485">
        <v>0.97920306669325341</v>
      </c>
      <c r="Y201" s="485">
        <v>0.99414381258991069</v>
      </c>
    </row>
    <row r="202" spans="1:25" x14ac:dyDescent="0.25">
      <c r="A202" s="67" t="s">
        <v>842</v>
      </c>
      <c r="B202" s="67" t="s">
        <v>29</v>
      </c>
      <c r="C202" s="67" t="s">
        <v>87</v>
      </c>
      <c r="D202" s="390" t="s">
        <v>122</v>
      </c>
      <c r="E202" s="483" t="s">
        <v>445</v>
      </c>
      <c r="F202" s="586" t="s">
        <v>445</v>
      </c>
      <c r="G202" s="601" t="s">
        <v>445</v>
      </c>
      <c r="H202" s="586" t="s">
        <v>445</v>
      </c>
      <c r="I202" s="586" t="s">
        <v>445</v>
      </c>
      <c r="J202" s="485" t="s">
        <v>445</v>
      </c>
      <c r="K202" s="485" t="s">
        <v>445</v>
      </c>
      <c r="L202" s="485" t="s">
        <v>445</v>
      </c>
      <c r="M202" s="485" t="s">
        <v>445</v>
      </c>
      <c r="N202" s="586" t="s">
        <v>445</v>
      </c>
      <c r="O202" s="586" t="s">
        <v>445</v>
      </c>
      <c r="P202" s="485" t="s">
        <v>445</v>
      </c>
      <c r="Q202" s="485" t="s">
        <v>445</v>
      </c>
      <c r="R202" s="485" t="s">
        <v>445</v>
      </c>
      <c r="S202" s="485" t="s">
        <v>445</v>
      </c>
      <c r="T202" s="586" t="s">
        <v>445</v>
      </c>
      <c r="U202" s="586" t="s">
        <v>445</v>
      </c>
      <c r="V202" s="485" t="s">
        <v>445</v>
      </c>
      <c r="W202" s="485" t="s">
        <v>445</v>
      </c>
      <c r="X202" s="485" t="s">
        <v>445</v>
      </c>
      <c r="Y202" s="485" t="s">
        <v>445</v>
      </c>
    </row>
    <row r="203" spans="1:25" x14ac:dyDescent="0.25">
      <c r="A203" s="15" t="s">
        <v>842</v>
      </c>
      <c r="B203" s="15" t="s">
        <v>29</v>
      </c>
      <c r="C203" s="16" t="s">
        <v>91</v>
      </c>
      <c r="D203" s="14" t="s">
        <v>120</v>
      </c>
      <c r="E203" s="486">
        <f>E201</f>
        <v>65</v>
      </c>
      <c r="F203" s="490">
        <f t="shared" ref="F203:Y203" si="4">F201</f>
        <v>1485.7999267578125</v>
      </c>
      <c r="G203" s="505">
        <f t="shared" si="4"/>
        <v>0.18671216070652008</v>
      </c>
      <c r="H203" s="490">
        <f t="shared" si="4"/>
        <v>864</v>
      </c>
      <c r="I203" s="490">
        <f t="shared" si="4"/>
        <v>854</v>
      </c>
      <c r="J203" s="488">
        <f t="shared" si="4"/>
        <v>0.99032731683209108</v>
      </c>
      <c r="K203" s="488">
        <f t="shared" si="4"/>
        <v>3.2702168285567569E-3</v>
      </c>
      <c r="L203" s="488">
        <f t="shared" si="4"/>
        <v>0.98390784848723245</v>
      </c>
      <c r="M203" s="488">
        <f t="shared" si="4"/>
        <v>0.9967467851769497</v>
      </c>
      <c r="N203" s="490">
        <f t="shared" si="4"/>
        <v>131</v>
      </c>
      <c r="O203" s="490">
        <f t="shared" si="4"/>
        <v>125</v>
      </c>
      <c r="P203" s="488">
        <f t="shared" si="4"/>
        <v>0.95862329703110616</v>
      </c>
      <c r="Q203" s="488">
        <f t="shared" si="4"/>
        <v>2.1953643056608622E-2</v>
      </c>
      <c r="R203" s="488">
        <f t="shared" si="4"/>
        <v>0.91516386790390469</v>
      </c>
      <c r="S203" s="488">
        <f t="shared" si="4"/>
        <v>1.0020827261583076</v>
      </c>
      <c r="T203" s="490">
        <f t="shared" si="4"/>
        <v>995</v>
      </c>
      <c r="U203" s="490">
        <f t="shared" si="4"/>
        <v>979</v>
      </c>
      <c r="V203" s="488">
        <f t="shared" si="4"/>
        <v>0.98667343964158205</v>
      </c>
      <c r="W203" s="488">
        <f t="shared" si="4"/>
        <v>3.8055704956914886E-3</v>
      </c>
      <c r="X203" s="488">
        <f t="shared" si="4"/>
        <v>0.97920306669325341</v>
      </c>
      <c r="Y203" s="488">
        <f t="shared" si="4"/>
        <v>0.99414381258991069</v>
      </c>
    </row>
    <row r="204" spans="1:25" x14ac:dyDescent="0.25">
      <c r="A204" s="15" t="s">
        <v>842</v>
      </c>
      <c r="B204" s="15" t="s">
        <v>29</v>
      </c>
      <c r="C204" s="14" t="s">
        <v>84</v>
      </c>
      <c r="D204" s="16" t="s">
        <v>121</v>
      </c>
      <c r="E204" s="486">
        <v>65</v>
      </c>
      <c r="F204" s="490">
        <v>3641.2998046875</v>
      </c>
      <c r="G204" s="505">
        <v>0.86256319284439087</v>
      </c>
      <c r="H204" s="490">
        <v>2152</v>
      </c>
      <c r="I204" s="490">
        <v>2131</v>
      </c>
      <c r="J204" s="488">
        <v>0.99328752405045295</v>
      </c>
      <c r="K204" s="488">
        <v>2.5017570591095713E-3</v>
      </c>
      <c r="L204" s="488">
        <v>0.98838111239477811</v>
      </c>
      <c r="M204" s="488">
        <v>0.9981939357061278</v>
      </c>
      <c r="N204" s="490">
        <v>251</v>
      </c>
      <c r="O204" s="490">
        <v>243</v>
      </c>
      <c r="P204" s="488">
        <v>0.97092845791640248</v>
      </c>
      <c r="Q204" s="488">
        <v>1.6654119759234118E-2</v>
      </c>
      <c r="R204" s="488">
        <v>0.93811202267078508</v>
      </c>
      <c r="S204" s="488">
        <v>1.0037448931620199</v>
      </c>
      <c r="T204" s="490">
        <v>2403</v>
      </c>
      <c r="U204" s="490">
        <v>2374</v>
      </c>
      <c r="V204" s="488">
        <v>0.99115097880627312</v>
      </c>
      <c r="W204" s="488">
        <v>2.783484225465759E-3</v>
      </c>
      <c r="X204" s="488">
        <v>0.98569204769324448</v>
      </c>
      <c r="Y204" s="488">
        <v>0.99660990991930176</v>
      </c>
    </row>
    <row r="205" spans="1:25" x14ac:dyDescent="0.25">
      <c r="A205" s="15" t="s">
        <v>842</v>
      </c>
      <c r="B205" s="15" t="s">
        <v>29</v>
      </c>
      <c r="C205" s="14" t="s">
        <v>84</v>
      </c>
      <c r="D205" s="16" t="s">
        <v>123</v>
      </c>
      <c r="E205" s="486" t="s">
        <v>445</v>
      </c>
      <c r="F205" s="490" t="s">
        <v>445</v>
      </c>
      <c r="G205" s="505" t="s">
        <v>445</v>
      </c>
      <c r="H205" s="490" t="s">
        <v>445</v>
      </c>
      <c r="I205" s="490" t="s">
        <v>445</v>
      </c>
      <c r="J205" s="488" t="s">
        <v>445</v>
      </c>
      <c r="K205" s="488" t="s">
        <v>445</v>
      </c>
      <c r="L205" s="488" t="s">
        <v>445</v>
      </c>
      <c r="M205" s="488" t="s">
        <v>445</v>
      </c>
      <c r="N205" s="490" t="s">
        <v>445</v>
      </c>
      <c r="O205" s="490" t="s">
        <v>445</v>
      </c>
      <c r="P205" s="488" t="s">
        <v>445</v>
      </c>
      <c r="Q205" s="488" t="s">
        <v>445</v>
      </c>
      <c r="R205" s="488" t="s">
        <v>445</v>
      </c>
      <c r="S205" s="488" t="s">
        <v>445</v>
      </c>
      <c r="T205" s="490" t="s">
        <v>445</v>
      </c>
      <c r="U205" s="490" t="s">
        <v>445</v>
      </c>
      <c r="V205" s="488" t="s">
        <v>445</v>
      </c>
      <c r="W205" s="488" t="s">
        <v>445</v>
      </c>
      <c r="X205" s="488" t="s">
        <v>445</v>
      </c>
      <c r="Y205" s="488" t="s">
        <v>445</v>
      </c>
    </row>
    <row r="206" spans="1:25" x14ac:dyDescent="0.25">
      <c r="A206" s="389" t="s">
        <v>842</v>
      </c>
      <c r="B206" s="17" t="s">
        <v>92</v>
      </c>
      <c r="C206" s="20" t="s">
        <v>84</v>
      </c>
      <c r="D206" s="20" t="s">
        <v>120</v>
      </c>
      <c r="E206" s="492">
        <f>E204</f>
        <v>65</v>
      </c>
      <c r="F206" s="564">
        <f t="shared" ref="F206:Y206" si="5">F204</f>
        <v>3641.2998046875</v>
      </c>
      <c r="G206" s="506">
        <f t="shared" si="5"/>
        <v>0.86256319284439087</v>
      </c>
      <c r="H206" s="564">
        <f t="shared" si="5"/>
        <v>2152</v>
      </c>
      <c r="I206" s="564">
        <f t="shared" si="5"/>
        <v>2131</v>
      </c>
      <c r="J206" s="493">
        <f t="shared" si="5"/>
        <v>0.99328752405045295</v>
      </c>
      <c r="K206" s="493">
        <f t="shared" si="5"/>
        <v>2.5017570591095713E-3</v>
      </c>
      <c r="L206" s="493">
        <f t="shared" si="5"/>
        <v>0.98838111239477811</v>
      </c>
      <c r="M206" s="493">
        <f t="shared" si="5"/>
        <v>0.9981939357061278</v>
      </c>
      <c r="N206" s="564">
        <f t="shared" si="5"/>
        <v>251</v>
      </c>
      <c r="O206" s="564">
        <f t="shared" si="5"/>
        <v>243</v>
      </c>
      <c r="P206" s="493">
        <f t="shared" si="5"/>
        <v>0.97092845791640248</v>
      </c>
      <c r="Q206" s="493">
        <f t="shared" si="5"/>
        <v>1.6654119759234118E-2</v>
      </c>
      <c r="R206" s="493">
        <f t="shared" si="5"/>
        <v>0.93811202267078508</v>
      </c>
      <c r="S206" s="493">
        <f t="shared" si="5"/>
        <v>1.0037448931620199</v>
      </c>
      <c r="T206" s="564">
        <f t="shared" si="5"/>
        <v>2403</v>
      </c>
      <c r="U206" s="564">
        <f t="shared" si="5"/>
        <v>2374</v>
      </c>
      <c r="V206" s="493">
        <f t="shared" si="5"/>
        <v>0.99115097880627312</v>
      </c>
      <c r="W206" s="493">
        <f t="shared" si="5"/>
        <v>2.783484225465759E-3</v>
      </c>
      <c r="X206" s="493">
        <f t="shared" si="5"/>
        <v>0.98569204769324448</v>
      </c>
      <c r="Y206" s="493">
        <f t="shared" si="5"/>
        <v>0.99660990991930176</v>
      </c>
    </row>
    <row r="207" spans="1:25" x14ac:dyDescent="0.25">
      <c r="A207" s="392" t="s">
        <v>842</v>
      </c>
      <c r="B207" s="14" t="s">
        <v>86</v>
      </c>
      <c r="C207" s="16" t="s">
        <v>89</v>
      </c>
      <c r="D207" s="392" t="s">
        <v>119</v>
      </c>
      <c r="E207" s="486">
        <v>130</v>
      </c>
      <c r="F207" s="490">
        <v>2849.89990234375</v>
      </c>
      <c r="G207" s="505">
        <v>0.73692786693572998</v>
      </c>
      <c r="H207" s="490">
        <v>1818</v>
      </c>
      <c r="I207" s="490">
        <v>1807</v>
      </c>
      <c r="J207" s="488">
        <v>0.99459387126978338</v>
      </c>
      <c r="K207" s="488">
        <v>2.8084247681372547E-3</v>
      </c>
      <c r="L207" s="488">
        <v>0.98908528758776082</v>
      </c>
      <c r="M207" s="488">
        <v>1.0001024549518058</v>
      </c>
      <c r="N207" s="490">
        <v>164</v>
      </c>
      <c r="O207" s="490">
        <v>157</v>
      </c>
      <c r="P207" s="488">
        <v>0.9610451308236414</v>
      </c>
      <c r="Q207" s="488">
        <v>2.355404732382493E-2</v>
      </c>
      <c r="R207" s="488">
        <v>0.91447751394909393</v>
      </c>
      <c r="S207" s="488">
        <v>1.0076127476981889</v>
      </c>
      <c r="T207" s="490">
        <v>1982</v>
      </c>
      <c r="U207" s="490">
        <v>1964</v>
      </c>
      <c r="V207" s="488">
        <v>0.99195281796540469</v>
      </c>
      <c r="W207" s="488">
        <v>3.2288245960568032E-3</v>
      </c>
      <c r="X207" s="488">
        <v>0.98561964120249335</v>
      </c>
      <c r="Y207" s="488">
        <v>0.99828599472831603</v>
      </c>
    </row>
    <row r="208" spans="1:25" x14ac:dyDescent="0.25">
      <c r="A208" s="392" t="s">
        <v>842</v>
      </c>
      <c r="B208" s="14" t="s">
        <v>86</v>
      </c>
      <c r="C208" s="16" t="s">
        <v>89</v>
      </c>
      <c r="D208" s="392" t="s">
        <v>122</v>
      </c>
      <c r="E208" s="486" t="s">
        <v>445</v>
      </c>
      <c r="F208" s="490" t="s">
        <v>445</v>
      </c>
      <c r="G208" s="505" t="s">
        <v>445</v>
      </c>
      <c r="H208" s="490" t="s">
        <v>445</v>
      </c>
      <c r="I208" s="490" t="s">
        <v>445</v>
      </c>
      <c r="J208" s="488" t="s">
        <v>445</v>
      </c>
      <c r="K208" s="488" t="s">
        <v>445</v>
      </c>
      <c r="L208" s="488" t="s">
        <v>445</v>
      </c>
      <c r="M208" s="488" t="s">
        <v>445</v>
      </c>
      <c r="N208" s="490" t="s">
        <v>445</v>
      </c>
      <c r="O208" s="490" t="s">
        <v>445</v>
      </c>
      <c r="P208" s="488" t="s">
        <v>445</v>
      </c>
      <c r="Q208" s="488" t="s">
        <v>445</v>
      </c>
      <c r="R208" s="488" t="s">
        <v>445</v>
      </c>
      <c r="S208" s="488" t="s">
        <v>445</v>
      </c>
      <c r="T208" s="490" t="s">
        <v>445</v>
      </c>
      <c r="U208" s="490" t="s">
        <v>445</v>
      </c>
      <c r="V208" s="488" t="s">
        <v>445</v>
      </c>
      <c r="W208" s="488" t="s">
        <v>445</v>
      </c>
      <c r="X208" s="488" t="s">
        <v>445</v>
      </c>
      <c r="Y208" s="488" t="s">
        <v>445</v>
      </c>
    </row>
    <row r="209" spans="1:25" x14ac:dyDescent="0.25">
      <c r="A209" s="392" t="s">
        <v>842</v>
      </c>
      <c r="B209" s="14" t="s">
        <v>86</v>
      </c>
      <c r="C209" s="16" t="s">
        <v>91</v>
      </c>
      <c r="D209" s="392" t="s">
        <v>119</v>
      </c>
      <c r="E209" s="486">
        <v>130</v>
      </c>
      <c r="F209" s="490">
        <v>3606.599853515625</v>
      </c>
      <c r="G209" s="505">
        <v>0.26307213306427002</v>
      </c>
      <c r="H209" s="490">
        <v>1686</v>
      </c>
      <c r="I209" s="490">
        <v>1676</v>
      </c>
      <c r="J209" s="488">
        <v>0.99313493388635865</v>
      </c>
      <c r="K209" s="488">
        <v>2.3184919665982023E-3</v>
      </c>
      <c r="L209" s="488">
        <v>0.98858699250903248</v>
      </c>
      <c r="M209" s="488">
        <v>0.99768287526368482</v>
      </c>
      <c r="N209" s="490">
        <v>302</v>
      </c>
      <c r="O209" s="490">
        <v>266</v>
      </c>
      <c r="P209" s="488">
        <v>0.96484952181798511</v>
      </c>
      <c r="Q209" s="488">
        <v>1.4300577495881941E-2</v>
      </c>
      <c r="R209" s="488">
        <v>0.93669423060170898</v>
      </c>
      <c r="S209" s="488">
        <v>0.99300481303426125</v>
      </c>
      <c r="T209" s="490">
        <v>1988</v>
      </c>
      <c r="U209" s="490">
        <v>1964</v>
      </c>
      <c r="V209" s="488">
        <v>0.98970406876121797</v>
      </c>
      <c r="W209" s="488">
        <v>2.7072309905328187E-3</v>
      </c>
      <c r="X209" s="488">
        <v>0.98439357900442614</v>
      </c>
      <c r="Y209" s="488">
        <v>0.9950145585180098</v>
      </c>
    </row>
    <row r="210" spans="1:25" x14ac:dyDescent="0.25">
      <c r="A210" s="392" t="s">
        <v>842</v>
      </c>
      <c r="B210" s="14" t="s">
        <v>86</v>
      </c>
      <c r="C210" s="16" t="s">
        <v>91</v>
      </c>
      <c r="D210" s="392" t="s">
        <v>122</v>
      </c>
      <c r="E210" s="486" t="s">
        <v>445</v>
      </c>
      <c r="F210" s="490" t="s">
        <v>445</v>
      </c>
      <c r="G210" s="505" t="s">
        <v>445</v>
      </c>
      <c r="H210" s="490" t="s">
        <v>445</v>
      </c>
      <c r="I210" s="490" t="s">
        <v>445</v>
      </c>
      <c r="J210" s="488" t="s">
        <v>445</v>
      </c>
      <c r="K210" s="488" t="s">
        <v>445</v>
      </c>
      <c r="L210" s="488" t="s">
        <v>445</v>
      </c>
      <c r="M210" s="488" t="s">
        <v>445</v>
      </c>
      <c r="N210" s="490" t="s">
        <v>445</v>
      </c>
      <c r="O210" s="490" t="s">
        <v>445</v>
      </c>
      <c r="P210" s="488" t="s">
        <v>445</v>
      </c>
      <c r="Q210" s="488" t="s">
        <v>445</v>
      </c>
      <c r="R210" s="488" t="s">
        <v>445</v>
      </c>
      <c r="S210" s="488" t="s">
        <v>445</v>
      </c>
      <c r="T210" s="490" t="s">
        <v>445</v>
      </c>
      <c r="U210" s="490" t="s">
        <v>445</v>
      </c>
      <c r="V210" s="488" t="s">
        <v>445</v>
      </c>
      <c r="W210" s="488" t="s">
        <v>445</v>
      </c>
      <c r="X210" s="488" t="s">
        <v>445</v>
      </c>
      <c r="Y210" s="488" t="s">
        <v>445</v>
      </c>
    </row>
    <row r="211" spans="1:25" x14ac:dyDescent="0.25">
      <c r="A211" s="389" t="s">
        <v>842</v>
      </c>
      <c r="B211" s="20" t="s">
        <v>86</v>
      </c>
      <c r="C211" s="20" t="s">
        <v>84</v>
      </c>
      <c r="D211" s="17" t="s">
        <v>121</v>
      </c>
      <c r="E211" s="492">
        <v>130</v>
      </c>
      <c r="F211" s="564">
        <v>6456.5</v>
      </c>
      <c r="G211" s="506">
        <v>1</v>
      </c>
      <c r="H211" s="564">
        <v>3504</v>
      </c>
      <c r="I211" s="564">
        <v>3483</v>
      </c>
      <c r="J211" s="493">
        <v>0.99421006549262125</v>
      </c>
      <c r="K211" s="493">
        <v>2.157431724704467E-3</v>
      </c>
      <c r="L211" s="493">
        <v>0.9899799010697109</v>
      </c>
      <c r="M211" s="493">
        <v>0.99844022991553161</v>
      </c>
      <c r="N211" s="564">
        <v>466</v>
      </c>
      <c r="O211" s="564">
        <v>423</v>
      </c>
      <c r="P211" s="493">
        <v>0.96233660353847528</v>
      </c>
      <c r="Q211" s="493">
        <v>1.6256786690212681E-2</v>
      </c>
      <c r="R211" s="493">
        <v>0.93037955134336903</v>
      </c>
      <c r="S211" s="493">
        <v>0.99429365573358153</v>
      </c>
      <c r="T211" s="564">
        <v>3970</v>
      </c>
      <c r="U211" s="564">
        <v>1964</v>
      </c>
      <c r="V211" s="493">
        <v>0.99136123470366844</v>
      </c>
      <c r="W211" s="493">
        <v>2.4835175886769468E-3</v>
      </c>
      <c r="X211" s="493">
        <v>0.98649170042038425</v>
      </c>
      <c r="Y211" s="493">
        <v>0.99623076898695262</v>
      </c>
    </row>
    <row r="212" spans="1:25" x14ac:dyDescent="0.25">
      <c r="A212" s="389" t="s">
        <v>842</v>
      </c>
      <c r="B212" s="20" t="s">
        <v>86</v>
      </c>
      <c r="C212" s="20" t="s">
        <v>84</v>
      </c>
      <c r="D212" s="17" t="s">
        <v>123</v>
      </c>
      <c r="E212" s="492" t="s">
        <v>445</v>
      </c>
      <c r="F212" s="564" t="s">
        <v>445</v>
      </c>
      <c r="G212" s="506" t="s">
        <v>445</v>
      </c>
      <c r="H212" s="564" t="s">
        <v>445</v>
      </c>
      <c r="I212" s="564" t="s">
        <v>445</v>
      </c>
      <c r="J212" s="493" t="s">
        <v>445</v>
      </c>
      <c r="K212" s="493" t="s">
        <v>445</v>
      </c>
      <c r="L212" s="493" t="s">
        <v>445</v>
      </c>
      <c r="M212" s="493" t="s">
        <v>445</v>
      </c>
      <c r="N212" s="564" t="s">
        <v>445</v>
      </c>
      <c r="O212" s="564" t="s">
        <v>445</v>
      </c>
      <c r="P212" s="493" t="s">
        <v>445</v>
      </c>
      <c r="Q212" s="493" t="s">
        <v>445</v>
      </c>
      <c r="R212" s="493" t="s">
        <v>445</v>
      </c>
      <c r="S212" s="493" t="s">
        <v>445</v>
      </c>
      <c r="T212" s="564" t="s">
        <v>445</v>
      </c>
      <c r="U212" s="564" t="s">
        <v>445</v>
      </c>
      <c r="V212" s="493" t="s">
        <v>445</v>
      </c>
      <c r="W212" s="493" t="s">
        <v>445</v>
      </c>
      <c r="X212" s="493" t="s">
        <v>445</v>
      </c>
      <c r="Y212" s="493" t="s">
        <v>445</v>
      </c>
    </row>
    <row r="213" spans="1:25" x14ac:dyDescent="0.25">
      <c r="A213" s="389" t="s">
        <v>842</v>
      </c>
      <c r="B213" s="20" t="s">
        <v>86</v>
      </c>
      <c r="C213" s="17" t="s">
        <v>89</v>
      </c>
      <c r="D213" s="20" t="s">
        <v>120</v>
      </c>
      <c r="E213" s="492">
        <f>E207</f>
        <v>130</v>
      </c>
      <c r="F213" s="564">
        <f t="shared" ref="F213:Y213" si="6">F207</f>
        <v>2849.89990234375</v>
      </c>
      <c r="G213" s="506">
        <f t="shared" si="6"/>
        <v>0.73692786693572998</v>
      </c>
      <c r="H213" s="564">
        <f t="shared" si="6"/>
        <v>1818</v>
      </c>
      <c r="I213" s="564">
        <f t="shared" si="6"/>
        <v>1807</v>
      </c>
      <c r="J213" s="493">
        <f t="shared" si="6"/>
        <v>0.99459387126978338</v>
      </c>
      <c r="K213" s="493">
        <f t="shared" si="6"/>
        <v>2.8084247681372547E-3</v>
      </c>
      <c r="L213" s="493">
        <f t="shared" si="6"/>
        <v>0.98908528758776082</v>
      </c>
      <c r="M213" s="493">
        <f t="shared" si="6"/>
        <v>1.0001024549518058</v>
      </c>
      <c r="N213" s="564">
        <f t="shared" si="6"/>
        <v>164</v>
      </c>
      <c r="O213" s="564">
        <f t="shared" si="6"/>
        <v>157</v>
      </c>
      <c r="P213" s="493">
        <f t="shared" si="6"/>
        <v>0.9610451308236414</v>
      </c>
      <c r="Q213" s="493">
        <f t="shared" si="6"/>
        <v>2.355404732382493E-2</v>
      </c>
      <c r="R213" s="493">
        <f t="shared" si="6"/>
        <v>0.91447751394909393</v>
      </c>
      <c r="S213" s="493">
        <f t="shared" si="6"/>
        <v>1.0076127476981889</v>
      </c>
      <c r="T213" s="564">
        <f t="shared" si="6"/>
        <v>1982</v>
      </c>
      <c r="U213" s="564">
        <f t="shared" si="6"/>
        <v>1964</v>
      </c>
      <c r="V213" s="493">
        <f t="shared" si="6"/>
        <v>0.99195281796540469</v>
      </c>
      <c r="W213" s="493">
        <f t="shared" si="6"/>
        <v>3.2288245960568032E-3</v>
      </c>
      <c r="X213" s="493">
        <f t="shared" si="6"/>
        <v>0.98561964120249335</v>
      </c>
      <c r="Y213" s="493">
        <f t="shared" si="6"/>
        <v>0.99828599472831603</v>
      </c>
    </row>
    <row r="214" spans="1:25" x14ac:dyDescent="0.25">
      <c r="A214" s="389" t="s">
        <v>842</v>
      </c>
      <c r="B214" s="20" t="s">
        <v>86</v>
      </c>
      <c r="C214" s="17" t="s">
        <v>91</v>
      </c>
      <c r="D214" s="20" t="s">
        <v>120</v>
      </c>
      <c r="E214" s="492">
        <f>E209</f>
        <v>130</v>
      </c>
      <c r="F214" s="564">
        <f t="shared" ref="F214:Y214" si="7">F209</f>
        <v>3606.599853515625</v>
      </c>
      <c r="G214" s="506">
        <f t="shared" si="7"/>
        <v>0.26307213306427002</v>
      </c>
      <c r="H214" s="564">
        <f t="shared" si="7"/>
        <v>1686</v>
      </c>
      <c r="I214" s="564">
        <f t="shared" si="7"/>
        <v>1676</v>
      </c>
      <c r="J214" s="493">
        <f t="shared" si="7"/>
        <v>0.99313493388635865</v>
      </c>
      <c r="K214" s="493">
        <f t="shared" si="7"/>
        <v>2.3184919665982023E-3</v>
      </c>
      <c r="L214" s="493">
        <f t="shared" si="7"/>
        <v>0.98858699250903248</v>
      </c>
      <c r="M214" s="493">
        <f t="shared" si="7"/>
        <v>0.99768287526368482</v>
      </c>
      <c r="N214" s="564">
        <f t="shared" si="7"/>
        <v>302</v>
      </c>
      <c r="O214" s="564">
        <f t="shared" si="7"/>
        <v>266</v>
      </c>
      <c r="P214" s="493">
        <f t="shared" si="7"/>
        <v>0.96484952181798511</v>
      </c>
      <c r="Q214" s="493">
        <f t="shared" si="7"/>
        <v>1.4300577495881941E-2</v>
      </c>
      <c r="R214" s="493">
        <f t="shared" si="7"/>
        <v>0.93669423060170898</v>
      </c>
      <c r="S214" s="493">
        <f t="shared" si="7"/>
        <v>0.99300481303426125</v>
      </c>
      <c r="T214" s="564">
        <f t="shared" si="7"/>
        <v>1988</v>
      </c>
      <c r="U214" s="564">
        <f t="shared" si="7"/>
        <v>1964</v>
      </c>
      <c r="V214" s="493">
        <f t="shared" si="7"/>
        <v>0.98970406876121797</v>
      </c>
      <c r="W214" s="493">
        <f t="shared" si="7"/>
        <v>2.7072309905328187E-3</v>
      </c>
      <c r="X214" s="493">
        <f t="shared" si="7"/>
        <v>0.98439357900442614</v>
      </c>
      <c r="Y214" s="493">
        <f t="shared" si="7"/>
        <v>0.9950145585180098</v>
      </c>
    </row>
    <row r="215" spans="1:25" x14ac:dyDescent="0.25">
      <c r="A215" s="397" t="s">
        <v>842</v>
      </c>
      <c r="B215" s="32" t="s">
        <v>86</v>
      </c>
      <c r="C215" s="32" t="s">
        <v>84</v>
      </c>
      <c r="D215" s="32" t="s">
        <v>120</v>
      </c>
      <c r="E215" s="552">
        <f>E211</f>
        <v>130</v>
      </c>
      <c r="F215" s="571">
        <f t="shared" ref="F215:Y215" si="8">F211</f>
        <v>6456.5</v>
      </c>
      <c r="G215" s="602">
        <f t="shared" si="8"/>
        <v>1</v>
      </c>
      <c r="H215" s="571">
        <f t="shared" si="8"/>
        <v>3504</v>
      </c>
      <c r="I215" s="571">
        <f t="shared" si="8"/>
        <v>3483</v>
      </c>
      <c r="J215" s="541">
        <f t="shared" si="8"/>
        <v>0.99421006549262125</v>
      </c>
      <c r="K215" s="541">
        <f t="shared" si="8"/>
        <v>2.157431724704467E-3</v>
      </c>
      <c r="L215" s="541">
        <f t="shared" si="8"/>
        <v>0.9899799010697109</v>
      </c>
      <c r="M215" s="541">
        <f t="shared" si="8"/>
        <v>0.99844022991553161</v>
      </c>
      <c r="N215" s="571">
        <f t="shared" si="8"/>
        <v>466</v>
      </c>
      <c r="O215" s="571">
        <f t="shared" si="8"/>
        <v>423</v>
      </c>
      <c r="P215" s="541">
        <f t="shared" si="8"/>
        <v>0.96233660353847528</v>
      </c>
      <c r="Q215" s="541">
        <f t="shared" si="8"/>
        <v>1.6256786690212681E-2</v>
      </c>
      <c r="R215" s="541">
        <f t="shared" si="8"/>
        <v>0.93037955134336903</v>
      </c>
      <c r="S215" s="541">
        <f t="shared" si="8"/>
        <v>0.99429365573358153</v>
      </c>
      <c r="T215" s="571">
        <f t="shared" si="8"/>
        <v>3970</v>
      </c>
      <c r="U215" s="571">
        <f t="shared" si="8"/>
        <v>1964</v>
      </c>
      <c r="V215" s="541">
        <f t="shared" si="8"/>
        <v>0.99136123470366844</v>
      </c>
      <c r="W215" s="541">
        <f t="shared" si="8"/>
        <v>2.4835175886769468E-3</v>
      </c>
      <c r="X215" s="541">
        <f t="shared" si="8"/>
        <v>0.98649170042038425</v>
      </c>
      <c r="Y215" s="541">
        <f t="shared" si="8"/>
        <v>0.99623076898695262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96"/>
  <sheetViews>
    <sheetView zoomScale="25" zoomScaleNormal="25" workbookViewId="0">
      <pane xSplit="1" ySplit="4" topLeftCell="B5" activePane="bottomRight" state="frozen"/>
      <selection pane="topRight" activeCell="B1" sqref="B1"/>
      <selection pane="bottomLeft" activeCell="A4" sqref="A4"/>
      <selection pane="bottomRight" activeCell="B5" sqref="B5"/>
    </sheetView>
  </sheetViews>
  <sheetFormatPr defaultColWidth="9.140625" defaultRowHeight="15.75" x14ac:dyDescent="0.25"/>
  <cols>
    <col min="1" max="1" width="80.85546875" style="236" customWidth="1"/>
    <col min="2" max="3" width="49.140625" style="43" customWidth="1"/>
    <col min="4" max="25" width="49.140625" style="892" customWidth="1"/>
    <col min="26" max="27" width="49.140625" style="43" customWidth="1"/>
    <col min="28" max="16384" width="9.140625" style="43"/>
  </cols>
  <sheetData>
    <row r="1" spans="1:27" ht="20.25" x14ac:dyDescent="0.3">
      <c r="A1" s="24" t="s">
        <v>104</v>
      </c>
    </row>
    <row r="2" spans="1:27" ht="18" x14ac:dyDescent="0.25">
      <c r="A2" s="73" t="s">
        <v>1</v>
      </c>
    </row>
    <row r="3" spans="1:27" ht="20.25" x14ac:dyDescent="0.3">
      <c r="A3" s="226"/>
      <c r="B3" s="227" t="s">
        <v>522</v>
      </c>
      <c r="C3" s="228"/>
      <c r="D3" s="886" t="s">
        <v>530</v>
      </c>
      <c r="E3" s="887"/>
      <c r="F3" s="886" t="s">
        <v>594</v>
      </c>
      <c r="G3" s="887"/>
      <c r="H3" s="886" t="s">
        <v>633</v>
      </c>
      <c r="I3" s="887"/>
      <c r="J3" s="886" t="s">
        <v>691</v>
      </c>
      <c r="K3" s="887"/>
      <c r="L3" s="886" t="s">
        <v>895</v>
      </c>
      <c r="M3" s="887"/>
      <c r="N3" s="886" t="s">
        <v>715</v>
      </c>
      <c r="O3" s="887"/>
      <c r="P3" s="886" t="s">
        <v>742</v>
      </c>
      <c r="Q3" s="887"/>
      <c r="R3" s="886" t="s">
        <v>777</v>
      </c>
      <c r="S3" s="887"/>
      <c r="T3" s="886" t="s">
        <v>807</v>
      </c>
      <c r="U3" s="887"/>
      <c r="V3" s="886" t="s">
        <v>842</v>
      </c>
      <c r="W3" s="887"/>
      <c r="X3" s="886" t="s">
        <v>24</v>
      </c>
      <c r="Y3" s="887"/>
      <c r="Z3" s="886" t="s">
        <v>989</v>
      </c>
      <c r="AA3" s="887"/>
    </row>
    <row r="4" spans="1:27" x14ac:dyDescent="0.25">
      <c r="A4" s="229" t="s">
        <v>429</v>
      </c>
      <c r="B4" s="230"/>
      <c r="C4" s="231" t="s">
        <v>430</v>
      </c>
      <c r="D4" s="888"/>
      <c r="E4" s="889" t="s">
        <v>430</v>
      </c>
      <c r="F4" s="888"/>
      <c r="G4" s="889" t="s">
        <v>430</v>
      </c>
      <c r="H4" s="888"/>
      <c r="I4" s="889" t="s">
        <v>430</v>
      </c>
      <c r="J4" s="888"/>
      <c r="K4" s="889" t="s">
        <v>430</v>
      </c>
      <c r="L4" s="888"/>
      <c r="M4" s="889" t="s">
        <v>430</v>
      </c>
      <c r="N4" s="888"/>
      <c r="O4" s="889" t="s">
        <v>430</v>
      </c>
      <c r="P4" s="888"/>
      <c r="Q4" s="889" t="s">
        <v>430</v>
      </c>
      <c r="R4" s="888"/>
      <c r="S4" s="889" t="s">
        <v>430</v>
      </c>
      <c r="T4" s="888"/>
      <c r="U4" s="889" t="s">
        <v>430</v>
      </c>
      <c r="V4" s="888"/>
      <c r="W4" s="889" t="s">
        <v>430</v>
      </c>
      <c r="X4" s="888"/>
      <c r="Y4" s="889" t="s">
        <v>430</v>
      </c>
      <c r="Z4" s="888"/>
      <c r="AA4" s="889" t="s">
        <v>430</v>
      </c>
    </row>
    <row r="5" spans="1:27" ht="51" customHeight="1" x14ac:dyDescent="0.25">
      <c r="A5" s="232" t="s">
        <v>431</v>
      </c>
      <c r="B5" s="894" t="s">
        <v>432</v>
      </c>
      <c r="C5" s="894"/>
      <c r="D5" s="895" t="s">
        <v>566</v>
      </c>
      <c r="E5" s="895"/>
      <c r="F5" s="895" t="s">
        <v>595</v>
      </c>
      <c r="G5" s="895"/>
      <c r="H5" s="895" t="s">
        <v>635</v>
      </c>
      <c r="I5" s="895"/>
      <c r="J5" s="896" t="s">
        <v>692</v>
      </c>
      <c r="K5" s="895"/>
      <c r="L5" s="897"/>
      <c r="M5" s="897" t="s">
        <v>915</v>
      </c>
      <c r="N5" s="897" t="s">
        <v>716</v>
      </c>
      <c r="O5" s="897"/>
      <c r="P5" s="898" t="s">
        <v>743</v>
      </c>
      <c r="Q5" s="898"/>
      <c r="R5" s="897" t="s">
        <v>798</v>
      </c>
      <c r="S5" s="897"/>
      <c r="T5" s="897" t="s">
        <v>808</v>
      </c>
      <c r="U5" s="897"/>
      <c r="V5" s="897" t="s">
        <v>845</v>
      </c>
      <c r="W5" s="897"/>
      <c r="X5" s="897" t="s">
        <v>885</v>
      </c>
      <c r="Y5" s="897"/>
      <c r="Z5" s="897" t="s">
        <v>990</v>
      </c>
      <c r="AA5" s="897"/>
    </row>
    <row r="6" spans="1:27" ht="20.25" customHeight="1" x14ac:dyDescent="0.25">
      <c r="A6" s="81" t="s">
        <v>433</v>
      </c>
      <c r="B6" s="894" t="s">
        <v>434</v>
      </c>
      <c r="C6" s="894"/>
      <c r="D6" s="895" t="s">
        <v>434</v>
      </c>
      <c r="E6" s="895" t="s">
        <v>532</v>
      </c>
      <c r="F6" s="895" t="s">
        <v>434</v>
      </c>
      <c r="G6" s="895"/>
      <c r="H6" s="895" t="s">
        <v>434</v>
      </c>
      <c r="I6" s="895" t="s">
        <v>636</v>
      </c>
      <c r="J6" s="895" t="s">
        <v>434</v>
      </c>
      <c r="K6" s="895"/>
      <c r="L6" s="895" t="s">
        <v>434</v>
      </c>
      <c r="M6" s="895"/>
      <c r="N6" s="895" t="s">
        <v>434</v>
      </c>
      <c r="O6" s="895" t="s">
        <v>717</v>
      </c>
      <c r="P6" s="897" t="s">
        <v>434</v>
      </c>
      <c r="Q6" s="897"/>
      <c r="R6" s="895" t="s">
        <v>434</v>
      </c>
      <c r="S6" s="895"/>
      <c r="T6" s="895" t="s">
        <v>434</v>
      </c>
      <c r="U6" s="895"/>
      <c r="V6" s="895" t="s">
        <v>434</v>
      </c>
      <c r="W6" s="895"/>
      <c r="X6" s="895" t="s">
        <v>434</v>
      </c>
      <c r="Y6" s="895"/>
      <c r="Z6" s="1024" t="s">
        <v>434</v>
      </c>
      <c r="AA6" s="895"/>
    </row>
    <row r="7" spans="1:27" ht="20.25" customHeight="1" x14ac:dyDescent="0.25">
      <c r="A7" s="81" t="s">
        <v>435</v>
      </c>
      <c r="B7" s="899"/>
      <c r="C7" s="899"/>
      <c r="D7" s="900"/>
      <c r="E7" s="900"/>
      <c r="F7" s="900"/>
      <c r="G7" s="900"/>
      <c r="H7" s="900"/>
      <c r="I7" s="900"/>
      <c r="J7" s="900"/>
      <c r="K7" s="900"/>
      <c r="L7" s="901"/>
      <c r="M7" s="901"/>
      <c r="N7" s="901"/>
      <c r="O7" s="901"/>
      <c r="P7" s="902"/>
      <c r="Q7" s="903"/>
      <c r="R7" s="901"/>
      <c r="S7" s="901"/>
      <c r="T7" s="901"/>
      <c r="U7" s="901"/>
      <c r="V7" s="901"/>
      <c r="W7" s="901"/>
      <c r="X7" s="901"/>
      <c r="Y7" s="901"/>
      <c r="Z7" s="901"/>
      <c r="AA7" s="901"/>
    </row>
    <row r="8" spans="1:27" x14ac:dyDescent="0.25">
      <c r="A8" s="233" t="s">
        <v>436</v>
      </c>
      <c r="B8" s="899"/>
      <c r="C8" s="899"/>
      <c r="D8" s="900"/>
      <c r="E8" s="900"/>
      <c r="F8" s="900"/>
      <c r="G8" s="900"/>
      <c r="H8" s="900"/>
      <c r="I8" s="900"/>
      <c r="J8" s="900"/>
      <c r="K8" s="900"/>
      <c r="L8" s="901"/>
      <c r="M8" s="901"/>
      <c r="N8" s="901"/>
      <c r="O8" s="901"/>
      <c r="P8" s="902"/>
      <c r="Q8" s="903"/>
      <c r="R8" s="901"/>
      <c r="S8" s="901"/>
      <c r="T8" s="901"/>
      <c r="U8" s="901"/>
      <c r="V8" s="901"/>
      <c r="W8" s="901"/>
      <c r="X8" s="901"/>
      <c r="Y8" s="901"/>
      <c r="Z8" s="901"/>
      <c r="AA8" s="901"/>
    </row>
    <row r="9" spans="1:27" ht="150" customHeight="1" x14ac:dyDescent="0.25">
      <c r="A9" s="234" t="s">
        <v>29</v>
      </c>
      <c r="B9" s="894" t="s">
        <v>438</v>
      </c>
      <c r="C9" s="894"/>
      <c r="D9" s="895" t="s">
        <v>567</v>
      </c>
      <c r="E9" s="895"/>
      <c r="F9" s="895" t="s">
        <v>596</v>
      </c>
      <c r="G9" s="895"/>
      <c r="H9" s="895" t="s">
        <v>637</v>
      </c>
      <c r="I9" s="895"/>
      <c r="J9" s="895" t="s">
        <v>693</v>
      </c>
      <c r="K9" s="895"/>
      <c r="L9" s="895" t="s">
        <v>897</v>
      </c>
      <c r="M9" s="895"/>
      <c r="N9" s="895" t="s">
        <v>718</v>
      </c>
      <c r="O9" s="895"/>
      <c r="P9" s="904" t="s">
        <v>744</v>
      </c>
      <c r="Q9" s="898"/>
      <c r="R9" s="895" t="s">
        <v>779</v>
      </c>
      <c r="S9" s="895"/>
      <c r="T9" s="896" t="s">
        <v>437</v>
      </c>
      <c r="U9" s="896"/>
      <c r="V9" s="895" t="s">
        <v>846</v>
      </c>
      <c r="W9" s="895"/>
      <c r="X9" s="896" t="s">
        <v>886</v>
      </c>
      <c r="Y9" s="895"/>
      <c r="Z9" s="896" t="s">
        <v>442</v>
      </c>
      <c r="AA9" s="895"/>
    </row>
    <row r="10" spans="1:27" ht="175.5" customHeight="1" x14ac:dyDescent="0.25">
      <c r="A10" s="234" t="s">
        <v>28</v>
      </c>
      <c r="B10" s="894" t="s">
        <v>440</v>
      </c>
      <c r="C10" s="894"/>
      <c r="D10" s="895" t="s">
        <v>568</v>
      </c>
      <c r="E10" s="895"/>
      <c r="F10" s="895" t="s">
        <v>597</v>
      </c>
      <c r="G10" s="895"/>
      <c r="H10" s="895" t="s">
        <v>638</v>
      </c>
      <c r="I10" s="895"/>
      <c r="J10" s="895" t="s">
        <v>445</v>
      </c>
      <c r="K10" s="895"/>
      <c r="L10" s="895" t="s">
        <v>898</v>
      </c>
      <c r="M10" s="895"/>
      <c r="N10" s="895" t="s">
        <v>719</v>
      </c>
      <c r="O10" s="895"/>
      <c r="P10" s="904" t="s">
        <v>745</v>
      </c>
      <c r="Q10" s="898"/>
      <c r="R10" s="895" t="s">
        <v>780</v>
      </c>
      <c r="S10" s="895"/>
      <c r="T10" s="896"/>
      <c r="U10" s="896"/>
      <c r="V10" s="895" t="s">
        <v>847</v>
      </c>
      <c r="W10" s="895"/>
      <c r="X10" s="895" t="s">
        <v>442</v>
      </c>
      <c r="Y10" s="895"/>
      <c r="Z10" s="895" t="s">
        <v>442</v>
      </c>
      <c r="AA10" s="895"/>
    </row>
    <row r="11" spans="1:27" ht="109.5" customHeight="1" x14ac:dyDescent="0.25">
      <c r="A11" s="234" t="s">
        <v>26</v>
      </c>
      <c r="B11" s="894" t="s">
        <v>442</v>
      </c>
      <c r="C11" s="894"/>
      <c r="D11" s="895" t="s">
        <v>537</v>
      </c>
      <c r="E11" s="895"/>
      <c r="F11" s="895" t="s">
        <v>598</v>
      </c>
      <c r="G11" s="895"/>
      <c r="H11" s="895" t="s">
        <v>445</v>
      </c>
      <c r="I11" s="895"/>
      <c r="J11" s="895" t="s">
        <v>445</v>
      </c>
      <c r="K11" s="895"/>
      <c r="L11" s="895" t="s">
        <v>445</v>
      </c>
      <c r="M11" s="895"/>
      <c r="N11" s="895" t="s">
        <v>720</v>
      </c>
      <c r="O11" s="895"/>
      <c r="P11" s="905" t="s">
        <v>746</v>
      </c>
      <c r="Q11" s="897"/>
      <c r="R11" s="895"/>
      <c r="S11" s="895"/>
      <c r="T11" s="896"/>
      <c r="U11" s="896"/>
      <c r="V11" s="895" t="s">
        <v>848</v>
      </c>
      <c r="W11" s="895" t="s">
        <v>849</v>
      </c>
      <c r="X11" s="895" t="s">
        <v>442</v>
      </c>
      <c r="Y11" s="895"/>
      <c r="Z11" s="895" t="s">
        <v>442</v>
      </c>
      <c r="AA11" s="895"/>
    </row>
    <row r="12" spans="1:27" ht="124.5" customHeight="1" x14ac:dyDescent="0.25">
      <c r="A12" s="234" t="s">
        <v>841</v>
      </c>
      <c r="B12" s="894"/>
      <c r="C12" s="894"/>
      <c r="D12" s="895"/>
      <c r="E12" s="895"/>
      <c r="F12" s="895"/>
      <c r="G12" s="895"/>
      <c r="H12" s="895"/>
      <c r="I12" s="895"/>
      <c r="J12" s="895"/>
      <c r="K12" s="895"/>
      <c r="L12" s="895"/>
      <c r="M12" s="895"/>
      <c r="N12" s="895"/>
      <c r="O12" s="895"/>
      <c r="P12" s="905"/>
      <c r="Q12" s="897"/>
      <c r="R12" s="895"/>
      <c r="S12" s="895"/>
      <c r="T12" s="896"/>
      <c r="U12" s="896"/>
      <c r="V12" s="895" t="s">
        <v>850</v>
      </c>
      <c r="W12" s="895" t="s">
        <v>851</v>
      </c>
      <c r="X12" s="895"/>
      <c r="Y12" s="895"/>
      <c r="Z12" s="895"/>
      <c r="AA12" s="895"/>
    </row>
    <row r="13" spans="1:27" ht="15.75" customHeight="1" x14ac:dyDescent="0.25">
      <c r="A13" s="233" t="s">
        <v>443</v>
      </c>
      <c r="B13" s="899"/>
      <c r="C13" s="899"/>
      <c r="D13" s="900"/>
      <c r="E13" s="900"/>
      <c r="F13" s="900"/>
      <c r="G13" s="900"/>
      <c r="H13" s="900"/>
      <c r="I13" s="900"/>
      <c r="J13" s="900"/>
      <c r="K13" s="900"/>
      <c r="L13" s="901"/>
      <c r="M13" s="901"/>
      <c r="N13" s="901"/>
      <c r="O13" s="901"/>
      <c r="P13" s="902"/>
      <c r="Q13" s="903"/>
      <c r="R13" s="901"/>
      <c r="S13" s="901"/>
      <c r="T13" s="901"/>
      <c r="U13" s="901"/>
      <c r="V13" s="901"/>
      <c r="W13" s="901"/>
      <c r="X13" s="901"/>
      <c r="Y13" s="901"/>
      <c r="Z13" s="901"/>
      <c r="AA13" s="901"/>
    </row>
    <row r="14" spans="1:27" ht="15.75" customHeight="1" x14ac:dyDescent="0.25">
      <c r="A14" s="234" t="s">
        <v>25</v>
      </c>
      <c r="B14" s="894" t="s">
        <v>444</v>
      </c>
      <c r="C14" s="894"/>
      <c r="D14" s="895" t="s">
        <v>536</v>
      </c>
      <c r="E14" s="895"/>
      <c r="F14" s="895" t="s">
        <v>599</v>
      </c>
      <c r="G14" s="895"/>
      <c r="H14" s="895" t="s">
        <v>639</v>
      </c>
      <c r="I14" s="895"/>
      <c r="J14" s="895"/>
      <c r="K14" s="895"/>
      <c r="L14" s="895" t="s">
        <v>900</v>
      </c>
      <c r="M14" s="895"/>
      <c r="N14" s="895" t="s">
        <v>721</v>
      </c>
      <c r="O14" s="895"/>
      <c r="P14" s="897" t="s">
        <v>747</v>
      </c>
      <c r="Q14" s="897"/>
      <c r="R14" s="895" t="s">
        <v>782</v>
      </c>
      <c r="S14" s="895"/>
      <c r="T14" s="895" t="s">
        <v>809</v>
      </c>
      <c r="U14" s="895"/>
      <c r="V14" s="895" t="s">
        <v>852</v>
      </c>
      <c r="W14" s="895"/>
      <c r="X14" s="895" t="s">
        <v>887</v>
      </c>
      <c r="Y14" s="895"/>
      <c r="Z14" s="895" t="s">
        <v>442</v>
      </c>
      <c r="AA14" s="895"/>
    </row>
    <row r="15" spans="1:27" ht="15.75" customHeight="1" x14ac:dyDescent="0.25">
      <c r="A15" s="234" t="s">
        <v>210</v>
      </c>
      <c r="B15" s="894" t="s">
        <v>442</v>
      </c>
      <c r="C15" s="894"/>
      <c r="D15" s="895" t="s">
        <v>537</v>
      </c>
      <c r="E15" s="895"/>
      <c r="F15" s="895" t="s">
        <v>598</v>
      </c>
      <c r="G15" s="895"/>
      <c r="H15" s="895" t="s">
        <v>445</v>
      </c>
      <c r="I15" s="895"/>
      <c r="J15" s="895"/>
      <c r="K15" s="895"/>
      <c r="L15" s="895" t="s">
        <v>445</v>
      </c>
      <c r="M15" s="895"/>
      <c r="N15" s="895" t="s">
        <v>445</v>
      </c>
      <c r="O15" s="895"/>
      <c r="P15" s="897" t="s">
        <v>442</v>
      </c>
      <c r="Q15" s="897"/>
      <c r="R15" s="895"/>
      <c r="S15" s="895"/>
      <c r="T15" s="895"/>
      <c r="U15" s="895"/>
      <c r="V15" s="895" t="s">
        <v>445</v>
      </c>
      <c r="W15" s="895"/>
      <c r="X15" s="895"/>
      <c r="Y15" s="895"/>
      <c r="Z15" s="895" t="s">
        <v>442</v>
      </c>
      <c r="AA15" s="895"/>
    </row>
    <row r="16" spans="1:27" ht="15.75" customHeight="1" x14ac:dyDescent="0.25">
      <c r="A16" s="234" t="s">
        <v>87</v>
      </c>
      <c r="B16" s="894" t="s">
        <v>446</v>
      </c>
      <c r="C16" s="894"/>
      <c r="D16" s="895" t="s">
        <v>538</v>
      </c>
      <c r="E16" s="895"/>
      <c r="F16" s="895" t="s">
        <v>600</v>
      </c>
      <c r="G16" s="895"/>
      <c r="H16" s="895" t="s">
        <v>640</v>
      </c>
      <c r="I16" s="895"/>
      <c r="J16" s="895"/>
      <c r="K16" s="895"/>
      <c r="L16" s="895" t="s">
        <v>901</v>
      </c>
      <c r="M16" s="895"/>
      <c r="N16" s="895" t="s">
        <v>722</v>
      </c>
      <c r="O16" s="895"/>
      <c r="P16" s="897" t="s">
        <v>748</v>
      </c>
      <c r="Q16" s="897"/>
      <c r="R16" s="895" t="s">
        <v>783</v>
      </c>
      <c r="S16" s="895"/>
      <c r="T16" s="895" t="s">
        <v>809</v>
      </c>
      <c r="U16" s="895"/>
      <c r="V16" s="895" t="s">
        <v>853</v>
      </c>
      <c r="W16" s="895"/>
      <c r="X16" s="895"/>
      <c r="Y16" s="895"/>
      <c r="Z16" s="895" t="s">
        <v>442</v>
      </c>
      <c r="AA16" s="895"/>
    </row>
    <row r="17" spans="1:27" ht="15.75" customHeight="1" x14ac:dyDescent="0.25">
      <c r="A17" s="234" t="s">
        <v>211</v>
      </c>
      <c r="B17" s="894" t="s">
        <v>442</v>
      </c>
      <c r="C17" s="894"/>
      <c r="D17" s="895" t="s">
        <v>537</v>
      </c>
      <c r="E17" s="895"/>
      <c r="F17" s="895" t="s">
        <v>598</v>
      </c>
      <c r="G17" s="895"/>
      <c r="H17" s="895" t="s">
        <v>445</v>
      </c>
      <c r="I17" s="895"/>
      <c r="J17" s="895"/>
      <c r="K17" s="895"/>
      <c r="L17" s="895" t="s">
        <v>445</v>
      </c>
      <c r="M17" s="895"/>
      <c r="N17" s="895" t="s">
        <v>445</v>
      </c>
      <c r="O17" s="895"/>
      <c r="P17" s="897" t="s">
        <v>442</v>
      </c>
      <c r="Q17" s="897"/>
      <c r="R17" s="895"/>
      <c r="S17" s="895"/>
      <c r="T17" s="895"/>
      <c r="U17" s="895"/>
      <c r="V17" s="895" t="s">
        <v>445</v>
      </c>
      <c r="W17" s="895"/>
      <c r="X17" s="895"/>
      <c r="Y17" s="895"/>
      <c r="Z17" s="895" t="s">
        <v>442</v>
      </c>
      <c r="AA17" s="895"/>
    </row>
    <row r="18" spans="1:27" ht="15.75" customHeight="1" x14ac:dyDescent="0.25">
      <c r="A18" s="234" t="s">
        <v>447</v>
      </c>
      <c r="B18" s="894" t="s">
        <v>442</v>
      </c>
      <c r="C18" s="894"/>
      <c r="D18" s="895" t="s">
        <v>539</v>
      </c>
      <c r="E18" s="895"/>
      <c r="F18" s="895" t="s">
        <v>598</v>
      </c>
      <c r="G18" s="895"/>
      <c r="H18" s="895" t="s">
        <v>445</v>
      </c>
      <c r="I18" s="895"/>
      <c r="J18" s="895"/>
      <c r="K18" s="895"/>
      <c r="L18" s="895" t="s">
        <v>445</v>
      </c>
      <c r="M18" s="895"/>
      <c r="N18" s="895" t="s">
        <v>445</v>
      </c>
      <c r="O18" s="895"/>
      <c r="P18" s="897" t="s">
        <v>442</v>
      </c>
      <c r="Q18" s="897"/>
      <c r="R18" s="895"/>
      <c r="S18" s="895"/>
      <c r="T18" s="895"/>
      <c r="U18" s="895"/>
      <c r="V18" s="895" t="s">
        <v>445</v>
      </c>
      <c r="W18" s="895"/>
      <c r="X18" s="895"/>
      <c r="Y18" s="895"/>
      <c r="Z18" s="895" t="s">
        <v>442</v>
      </c>
      <c r="AA18" s="895"/>
    </row>
    <row r="19" spans="1:27" ht="15.75" customHeight="1" x14ac:dyDescent="0.25">
      <c r="A19" s="234" t="s">
        <v>448</v>
      </c>
      <c r="B19" s="894" t="s">
        <v>442</v>
      </c>
      <c r="C19" s="894"/>
      <c r="D19" s="895" t="s">
        <v>569</v>
      </c>
      <c r="E19" s="895"/>
      <c r="F19" s="895" t="s">
        <v>598</v>
      </c>
      <c r="G19" s="895"/>
      <c r="H19" s="895" t="s">
        <v>445</v>
      </c>
      <c r="I19" s="895"/>
      <c r="J19" s="895"/>
      <c r="K19" s="895"/>
      <c r="L19" s="895" t="s">
        <v>445</v>
      </c>
      <c r="M19" s="895"/>
      <c r="N19" s="895" t="s">
        <v>445</v>
      </c>
      <c r="O19" s="895"/>
      <c r="P19" s="897" t="s">
        <v>442</v>
      </c>
      <c r="Q19" s="897"/>
      <c r="R19" s="895"/>
      <c r="S19" s="895"/>
      <c r="T19" s="895"/>
      <c r="U19" s="895"/>
      <c r="V19" s="895" t="s">
        <v>445</v>
      </c>
      <c r="W19" s="895"/>
      <c r="X19" s="895"/>
      <c r="Y19" s="895"/>
      <c r="Z19" s="895" t="s">
        <v>442</v>
      </c>
      <c r="AA19" s="895"/>
    </row>
    <row r="20" spans="1:27" ht="92.25" customHeight="1" x14ac:dyDescent="0.25">
      <c r="A20" s="79" t="s">
        <v>449</v>
      </c>
      <c r="B20" s="894" t="s">
        <v>450</v>
      </c>
      <c r="C20" s="894"/>
      <c r="D20" s="895" t="s">
        <v>570</v>
      </c>
      <c r="E20" s="895" t="s">
        <v>571</v>
      </c>
      <c r="F20" s="895" t="s">
        <v>598</v>
      </c>
      <c r="G20" s="895"/>
      <c r="H20" s="895" t="s">
        <v>641</v>
      </c>
      <c r="I20" s="895"/>
      <c r="J20" s="895"/>
      <c r="K20" s="895"/>
      <c r="L20" s="895" t="s">
        <v>445</v>
      </c>
      <c r="M20" s="895" t="s">
        <v>445</v>
      </c>
      <c r="N20" s="895" t="s">
        <v>723</v>
      </c>
      <c r="O20" s="895"/>
      <c r="P20" s="904" t="s">
        <v>762</v>
      </c>
      <c r="Q20" s="897"/>
      <c r="R20" s="906" t="s">
        <v>524</v>
      </c>
      <c r="S20" s="895"/>
      <c r="T20" s="895" t="s">
        <v>810</v>
      </c>
      <c r="U20" s="895"/>
      <c r="V20" s="895" t="s">
        <v>854</v>
      </c>
      <c r="W20" s="895" t="s">
        <v>855</v>
      </c>
      <c r="X20" s="895" t="s">
        <v>888</v>
      </c>
      <c r="Y20" s="895"/>
      <c r="Z20" s="895" t="s">
        <v>442</v>
      </c>
      <c r="AA20" s="895"/>
    </row>
    <row r="21" spans="1:27" ht="47.25" x14ac:dyDescent="0.25">
      <c r="A21" s="78" t="s">
        <v>451</v>
      </c>
      <c r="B21" s="899"/>
      <c r="C21" s="899"/>
      <c r="D21" s="900"/>
      <c r="E21" s="900"/>
      <c r="F21" s="900"/>
      <c r="G21" s="900"/>
      <c r="H21" s="900"/>
      <c r="I21" s="900"/>
      <c r="J21" s="900"/>
      <c r="K21" s="900"/>
      <c r="L21" s="901"/>
      <c r="M21" s="901"/>
      <c r="N21" s="901"/>
      <c r="O21" s="901"/>
      <c r="P21" s="902"/>
      <c r="Q21" s="903"/>
      <c r="R21" s="901"/>
      <c r="S21" s="901"/>
      <c r="T21" s="901"/>
      <c r="U21" s="901"/>
      <c r="V21" s="901"/>
      <c r="W21" s="901"/>
      <c r="X21" s="901"/>
      <c r="Y21" s="901"/>
      <c r="Z21" s="901"/>
      <c r="AA21" s="901"/>
    </row>
    <row r="22" spans="1:27" x14ac:dyDescent="0.25">
      <c r="A22" s="79" t="s">
        <v>26</v>
      </c>
      <c r="B22" s="899"/>
      <c r="C22" s="899"/>
      <c r="D22" s="900"/>
      <c r="E22" s="900"/>
      <c r="F22" s="900"/>
      <c r="G22" s="900"/>
      <c r="H22" s="900"/>
      <c r="I22" s="900"/>
      <c r="J22" s="900"/>
      <c r="K22" s="900"/>
      <c r="L22" s="901"/>
      <c r="M22" s="901"/>
      <c r="N22" s="901"/>
      <c r="O22" s="901"/>
      <c r="P22" s="902"/>
      <c r="Q22" s="903"/>
      <c r="R22" s="901"/>
      <c r="S22" s="901"/>
      <c r="T22" s="901"/>
      <c r="U22" s="901"/>
      <c r="V22" s="901"/>
      <c r="W22" s="901"/>
      <c r="X22" s="901"/>
      <c r="Y22" s="901"/>
      <c r="Z22" s="901"/>
      <c r="AA22" s="901"/>
    </row>
    <row r="23" spans="1:27" x14ac:dyDescent="0.25">
      <c r="A23" s="80" t="s">
        <v>27</v>
      </c>
      <c r="B23" s="899"/>
      <c r="C23" s="899"/>
      <c r="D23" s="900"/>
      <c r="E23" s="900"/>
      <c r="F23" s="900"/>
      <c r="G23" s="900"/>
      <c r="H23" s="900"/>
      <c r="I23" s="900"/>
      <c r="J23" s="900"/>
      <c r="K23" s="900"/>
      <c r="L23" s="901"/>
      <c r="M23" s="901"/>
      <c r="N23" s="901"/>
      <c r="O23" s="901"/>
      <c r="P23" s="902"/>
      <c r="Q23" s="903"/>
      <c r="R23" s="901"/>
      <c r="S23" s="901"/>
      <c r="T23" s="901"/>
      <c r="U23" s="901"/>
      <c r="V23" s="901"/>
      <c r="W23" s="901"/>
      <c r="X23" s="901"/>
      <c r="Y23" s="901"/>
      <c r="Z23" s="901"/>
      <c r="AA23" s="901"/>
    </row>
    <row r="24" spans="1:27" x14ac:dyDescent="0.25">
      <c r="A24" s="80" t="s">
        <v>452</v>
      </c>
      <c r="B24" s="899"/>
      <c r="C24" s="899"/>
      <c r="D24" s="900"/>
      <c r="E24" s="900"/>
      <c r="F24" s="900"/>
      <c r="G24" s="900"/>
      <c r="H24" s="900"/>
      <c r="I24" s="900"/>
      <c r="J24" s="900"/>
      <c r="K24" s="900"/>
      <c r="L24" s="901"/>
      <c r="M24" s="901"/>
      <c r="N24" s="901"/>
      <c r="O24" s="901"/>
      <c r="P24" s="902"/>
      <c r="Q24" s="903"/>
      <c r="R24" s="901"/>
      <c r="S24" s="901"/>
      <c r="T24" s="901"/>
      <c r="U24" s="901"/>
      <c r="V24" s="901"/>
      <c r="W24" s="901"/>
      <c r="X24" s="901"/>
      <c r="Y24" s="901"/>
      <c r="Z24" s="901"/>
      <c r="AA24" s="901"/>
    </row>
    <row r="25" spans="1:27" x14ac:dyDescent="0.25">
      <c r="A25" s="80" t="s">
        <v>453</v>
      </c>
      <c r="B25" s="899"/>
      <c r="C25" s="899"/>
      <c r="D25" s="900"/>
      <c r="E25" s="900"/>
      <c r="F25" s="900"/>
      <c r="G25" s="900"/>
      <c r="H25" s="900"/>
      <c r="I25" s="900"/>
      <c r="J25" s="900"/>
      <c r="K25" s="900"/>
      <c r="L25" s="901"/>
      <c r="M25" s="901"/>
      <c r="N25" s="901"/>
      <c r="O25" s="901"/>
      <c r="P25" s="902"/>
      <c r="Q25" s="903"/>
      <c r="R25" s="901"/>
      <c r="S25" s="901"/>
      <c r="T25" s="901"/>
      <c r="U25" s="901"/>
      <c r="V25" s="901"/>
      <c r="W25" s="901"/>
      <c r="X25" s="901"/>
      <c r="Y25" s="901"/>
      <c r="Z25" s="901"/>
      <c r="AA25" s="901"/>
    </row>
    <row r="26" spans="1:27" x14ac:dyDescent="0.25">
      <c r="A26" s="80" t="s">
        <v>35</v>
      </c>
      <c r="B26" s="899"/>
      <c r="C26" s="899"/>
      <c r="D26" s="900"/>
      <c r="E26" s="900"/>
      <c r="F26" s="900"/>
      <c r="G26" s="900"/>
      <c r="H26" s="900"/>
      <c r="I26" s="900"/>
      <c r="J26" s="900"/>
      <c r="K26" s="900"/>
      <c r="L26" s="901"/>
      <c r="M26" s="901"/>
      <c r="N26" s="901"/>
      <c r="O26" s="901"/>
      <c r="P26" s="902"/>
      <c r="Q26" s="903"/>
      <c r="R26" s="901"/>
      <c r="S26" s="901"/>
      <c r="T26" s="901"/>
      <c r="U26" s="901"/>
      <c r="V26" s="901"/>
      <c r="W26" s="901"/>
      <c r="X26" s="901"/>
      <c r="Y26" s="901"/>
      <c r="Z26" s="901"/>
      <c r="AA26" s="901"/>
    </row>
    <row r="27" spans="1:27" x14ac:dyDescent="0.25">
      <c r="A27" s="79" t="s">
        <v>28</v>
      </c>
      <c r="B27" s="899"/>
      <c r="C27" s="899"/>
      <c r="D27" s="900"/>
      <c r="E27" s="900"/>
      <c r="F27" s="900"/>
      <c r="G27" s="900"/>
      <c r="H27" s="900"/>
      <c r="I27" s="900"/>
      <c r="J27" s="900"/>
      <c r="K27" s="900"/>
      <c r="L27" s="901"/>
      <c r="M27" s="901"/>
      <c r="N27" s="901"/>
      <c r="O27" s="901"/>
      <c r="P27" s="902"/>
      <c r="Q27" s="903"/>
      <c r="R27" s="901"/>
      <c r="S27" s="901"/>
      <c r="T27" s="901"/>
      <c r="U27" s="901"/>
      <c r="V27" s="901"/>
      <c r="W27" s="901"/>
      <c r="X27" s="901"/>
      <c r="Y27" s="901"/>
      <c r="Z27" s="901"/>
      <c r="AA27" s="901"/>
    </row>
    <row r="28" spans="1:27" x14ac:dyDescent="0.25">
      <c r="A28" s="80" t="s">
        <v>27</v>
      </c>
      <c r="B28" s="899"/>
      <c r="C28" s="899"/>
      <c r="D28" s="900"/>
      <c r="E28" s="900"/>
      <c r="F28" s="900"/>
      <c r="G28" s="900"/>
      <c r="H28" s="900"/>
      <c r="I28" s="900"/>
      <c r="J28" s="900"/>
      <c r="K28" s="900"/>
      <c r="L28" s="901"/>
      <c r="M28" s="901"/>
      <c r="N28" s="901"/>
      <c r="O28" s="901"/>
      <c r="P28" s="902"/>
      <c r="Q28" s="903"/>
      <c r="R28" s="901"/>
      <c r="S28" s="901"/>
      <c r="T28" s="901"/>
      <c r="U28" s="901"/>
      <c r="V28" s="901"/>
      <c r="W28" s="901"/>
      <c r="X28" s="901"/>
      <c r="Y28" s="901"/>
      <c r="Z28" s="901"/>
      <c r="AA28" s="901"/>
    </row>
    <row r="29" spans="1:27" x14ac:dyDescent="0.25">
      <c r="A29" s="80" t="s">
        <v>452</v>
      </c>
      <c r="B29" s="899"/>
      <c r="C29" s="899"/>
      <c r="D29" s="900"/>
      <c r="E29" s="900"/>
      <c r="F29" s="900"/>
      <c r="G29" s="900"/>
      <c r="H29" s="900"/>
      <c r="I29" s="900"/>
      <c r="J29" s="900"/>
      <c r="K29" s="900"/>
      <c r="L29" s="901"/>
      <c r="M29" s="901"/>
      <c r="N29" s="901"/>
      <c r="O29" s="901"/>
      <c r="P29" s="902"/>
      <c r="Q29" s="903"/>
      <c r="R29" s="901"/>
      <c r="S29" s="901"/>
      <c r="T29" s="901"/>
      <c r="U29" s="901"/>
      <c r="V29" s="901"/>
      <c r="W29" s="901"/>
      <c r="X29" s="901"/>
      <c r="Y29" s="901"/>
      <c r="Z29" s="901"/>
      <c r="AA29" s="901"/>
    </row>
    <row r="30" spans="1:27" x14ac:dyDescent="0.25">
      <c r="A30" s="80" t="s">
        <v>453</v>
      </c>
      <c r="B30" s="899"/>
      <c r="C30" s="899"/>
      <c r="D30" s="900"/>
      <c r="E30" s="900"/>
      <c r="F30" s="900"/>
      <c r="G30" s="900"/>
      <c r="H30" s="900"/>
      <c r="I30" s="900"/>
      <c r="J30" s="900"/>
      <c r="K30" s="900"/>
      <c r="L30" s="901"/>
      <c r="M30" s="901"/>
      <c r="N30" s="901"/>
      <c r="O30" s="901"/>
      <c r="P30" s="902"/>
      <c r="Q30" s="903"/>
      <c r="R30" s="901"/>
      <c r="S30" s="901"/>
      <c r="T30" s="901"/>
      <c r="U30" s="901"/>
      <c r="V30" s="901"/>
      <c r="W30" s="901"/>
      <c r="X30" s="901"/>
      <c r="Y30" s="901"/>
      <c r="Z30" s="901"/>
      <c r="AA30" s="901"/>
    </row>
    <row r="31" spans="1:27" x14ac:dyDescent="0.25">
      <c r="A31" s="80" t="s">
        <v>35</v>
      </c>
      <c r="B31" s="899"/>
      <c r="C31" s="899"/>
      <c r="D31" s="900"/>
      <c r="E31" s="900"/>
      <c r="F31" s="900"/>
      <c r="G31" s="900"/>
      <c r="H31" s="900"/>
      <c r="I31" s="900"/>
      <c r="J31" s="900"/>
      <c r="K31" s="900"/>
      <c r="L31" s="901"/>
      <c r="M31" s="901"/>
      <c r="N31" s="901"/>
      <c r="O31" s="901"/>
      <c r="P31" s="902"/>
      <c r="Q31" s="903"/>
      <c r="R31" s="901"/>
      <c r="S31" s="901"/>
      <c r="T31" s="901"/>
      <c r="U31" s="901"/>
      <c r="V31" s="901"/>
      <c r="W31" s="901"/>
      <c r="X31" s="901"/>
      <c r="Y31" s="901"/>
      <c r="Z31" s="901"/>
      <c r="AA31" s="901"/>
    </row>
    <row r="32" spans="1:27" x14ac:dyDescent="0.25">
      <c r="A32" s="79" t="s">
        <v>29</v>
      </c>
      <c r="B32" s="899"/>
      <c r="C32" s="899"/>
      <c r="D32" s="900"/>
      <c r="E32" s="900"/>
      <c r="F32" s="900"/>
      <c r="G32" s="900"/>
      <c r="H32" s="900"/>
      <c r="I32" s="900"/>
      <c r="J32" s="900"/>
      <c r="K32" s="900"/>
      <c r="L32" s="901"/>
      <c r="M32" s="901"/>
      <c r="N32" s="901"/>
      <c r="O32" s="901"/>
      <c r="P32" s="902"/>
      <c r="Q32" s="903"/>
      <c r="R32" s="901"/>
      <c r="S32" s="901"/>
      <c r="T32" s="901"/>
      <c r="U32" s="901"/>
      <c r="V32" s="901"/>
      <c r="W32" s="901"/>
      <c r="X32" s="901"/>
      <c r="Y32" s="901"/>
      <c r="Z32" s="901"/>
      <c r="AA32" s="901"/>
    </row>
    <row r="33" spans="1:27" x14ac:dyDescent="0.25">
      <c r="A33" s="80" t="s">
        <v>27</v>
      </c>
      <c r="B33" s="899"/>
      <c r="C33" s="899"/>
      <c r="D33" s="900"/>
      <c r="E33" s="900"/>
      <c r="F33" s="900"/>
      <c r="G33" s="900"/>
      <c r="H33" s="900"/>
      <c r="I33" s="900"/>
      <c r="J33" s="900"/>
      <c r="K33" s="900"/>
      <c r="L33" s="901"/>
      <c r="M33" s="901"/>
      <c r="N33" s="901"/>
      <c r="O33" s="901"/>
      <c r="P33" s="902"/>
      <c r="Q33" s="903"/>
      <c r="R33" s="901"/>
      <c r="S33" s="901"/>
      <c r="T33" s="901"/>
      <c r="U33" s="901"/>
      <c r="V33" s="901"/>
      <c r="W33" s="901"/>
      <c r="X33" s="901"/>
      <c r="Y33" s="901"/>
      <c r="Z33" s="901"/>
      <c r="AA33" s="901"/>
    </row>
    <row r="34" spans="1:27" x14ac:dyDescent="0.25">
      <c r="A34" s="80" t="s">
        <v>452</v>
      </c>
      <c r="B34" s="899"/>
      <c r="C34" s="899"/>
      <c r="D34" s="900"/>
      <c r="E34" s="900"/>
      <c r="F34" s="900"/>
      <c r="G34" s="900"/>
      <c r="H34" s="900"/>
      <c r="I34" s="900"/>
      <c r="J34" s="900"/>
      <c r="K34" s="900"/>
      <c r="L34" s="901"/>
      <c r="M34" s="901"/>
      <c r="N34" s="901"/>
      <c r="O34" s="901"/>
      <c r="P34" s="902"/>
      <c r="Q34" s="903"/>
      <c r="R34" s="901"/>
      <c r="S34" s="901"/>
      <c r="T34" s="901"/>
      <c r="U34" s="901"/>
      <c r="V34" s="901"/>
      <c r="W34" s="901"/>
      <c r="X34" s="901"/>
      <c r="Y34" s="901"/>
      <c r="Z34" s="901"/>
      <c r="AA34" s="901"/>
    </row>
    <row r="35" spans="1:27" x14ac:dyDescent="0.25">
      <c r="A35" s="80" t="s">
        <v>453</v>
      </c>
      <c r="B35" s="899"/>
      <c r="C35" s="899"/>
      <c r="D35" s="900"/>
      <c r="E35" s="900"/>
      <c r="F35" s="900"/>
      <c r="G35" s="900"/>
      <c r="H35" s="900"/>
      <c r="I35" s="900"/>
      <c r="J35" s="900"/>
      <c r="K35" s="900"/>
      <c r="L35" s="901"/>
      <c r="M35" s="901"/>
      <c r="N35" s="901"/>
      <c r="O35" s="901"/>
      <c r="P35" s="902"/>
      <c r="Q35" s="903"/>
      <c r="R35" s="901"/>
      <c r="S35" s="901"/>
      <c r="T35" s="901"/>
      <c r="U35" s="901"/>
      <c r="V35" s="901"/>
      <c r="W35" s="901"/>
      <c r="X35" s="901"/>
      <c r="Y35" s="901"/>
      <c r="Z35" s="901"/>
      <c r="AA35" s="901"/>
    </row>
    <row r="36" spans="1:27" x14ac:dyDescent="0.25">
      <c r="A36" s="80" t="s">
        <v>35</v>
      </c>
      <c r="B36" s="899"/>
      <c r="C36" s="899"/>
      <c r="D36" s="900"/>
      <c r="E36" s="900"/>
      <c r="F36" s="900"/>
      <c r="G36" s="900"/>
      <c r="H36" s="900"/>
      <c r="I36" s="900"/>
      <c r="J36" s="900"/>
      <c r="K36" s="900"/>
      <c r="L36" s="901"/>
      <c r="M36" s="901"/>
      <c r="N36" s="901"/>
      <c r="O36" s="901"/>
      <c r="P36" s="902"/>
      <c r="Q36" s="903"/>
      <c r="R36" s="901"/>
      <c r="S36" s="901"/>
      <c r="T36" s="901"/>
      <c r="U36" s="901"/>
      <c r="V36" s="901"/>
      <c r="W36" s="901"/>
      <c r="X36" s="901"/>
      <c r="Y36" s="901"/>
      <c r="Z36" s="901"/>
      <c r="AA36" s="901"/>
    </row>
    <row r="37" spans="1:27" ht="15.75" customHeight="1" x14ac:dyDescent="0.25">
      <c r="A37" s="79" t="s">
        <v>454</v>
      </c>
      <c r="B37" s="899"/>
      <c r="C37" s="899"/>
      <c r="D37" s="900"/>
      <c r="E37" s="900"/>
      <c r="F37" s="900"/>
      <c r="G37" s="900"/>
      <c r="H37" s="900"/>
      <c r="I37" s="900"/>
      <c r="J37" s="900"/>
      <c r="K37" s="900"/>
      <c r="L37" s="901"/>
      <c r="M37" s="901"/>
      <c r="N37" s="901"/>
      <c r="O37" s="901"/>
      <c r="P37" s="902"/>
      <c r="Q37" s="903"/>
      <c r="R37" s="901"/>
      <c r="S37" s="901"/>
      <c r="T37" s="901"/>
      <c r="U37" s="901"/>
      <c r="V37" s="901"/>
      <c r="W37" s="901"/>
      <c r="X37" s="901"/>
      <c r="Y37" s="901"/>
      <c r="Z37" s="901"/>
      <c r="AA37" s="901"/>
    </row>
    <row r="38" spans="1:27" ht="7.5" customHeight="1" x14ac:dyDescent="0.25">
      <c r="A38" s="81"/>
      <c r="B38" s="907"/>
      <c r="C38" s="907"/>
      <c r="D38" s="895"/>
      <c r="E38" s="895"/>
      <c r="F38" s="895"/>
      <c r="G38" s="895"/>
      <c r="H38" s="908"/>
      <c r="I38" s="908"/>
      <c r="J38" s="908"/>
      <c r="K38" s="908"/>
      <c r="L38" s="908"/>
      <c r="M38" s="908"/>
      <c r="N38" s="908"/>
      <c r="O38" s="908"/>
      <c r="P38" s="909"/>
      <c r="Q38" s="910"/>
      <c r="R38" s="908"/>
      <c r="S38" s="908"/>
      <c r="T38" s="908"/>
      <c r="U38" s="908"/>
      <c r="V38" s="908"/>
      <c r="W38" s="908"/>
      <c r="X38" s="908"/>
      <c r="Y38" s="908"/>
      <c r="Z38" s="908"/>
      <c r="AA38" s="908"/>
    </row>
    <row r="39" spans="1:27" x14ac:dyDescent="0.25">
      <c r="A39" s="229" t="s">
        <v>455</v>
      </c>
      <c r="B39" s="404"/>
      <c r="C39" s="405" t="s">
        <v>430</v>
      </c>
      <c r="D39" s="890"/>
      <c r="E39" s="891" t="s">
        <v>430</v>
      </c>
      <c r="F39" s="890"/>
      <c r="G39" s="891" t="s">
        <v>430</v>
      </c>
      <c r="H39" s="911"/>
      <c r="I39" s="893" t="s">
        <v>430</v>
      </c>
      <c r="J39" s="911"/>
      <c r="K39" s="893" t="s">
        <v>430</v>
      </c>
      <c r="L39" s="911"/>
      <c r="M39" s="893" t="s">
        <v>430</v>
      </c>
      <c r="N39" s="911"/>
      <c r="O39" s="893" t="s">
        <v>430</v>
      </c>
      <c r="P39" s="912"/>
      <c r="Q39" s="913"/>
      <c r="R39" s="911"/>
      <c r="S39" s="893" t="s">
        <v>430</v>
      </c>
      <c r="T39" s="911"/>
      <c r="U39" s="893" t="s">
        <v>430</v>
      </c>
      <c r="V39" s="911"/>
      <c r="W39" s="893" t="s">
        <v>430</v>
      </c>
      <c r="X39" s="911"/>
      <c r="Y39" s="893" t="s">
        <v>430</v>
      </c>
      <c r="Z39" s="911"/>
      <c r="AA39" s="893" t="s">
        <v>430</v>
      </c>
    </row>
    <row r="40" spans="1:27" ht="63" x14ac:dyDescent="0.25">
      <c r="A40" s="81" t="s">
        <v>456</v>
      </c>
      <c r="B40" s="907" t="s">
        <v>457</v>
      </c>
      <c r="C40" s="907"/>
      <c r="D40" s="895" t="s">
        <v>457</v>
      </c>
      <c r="E40" s="895"/>
      <c r="F40" s="895" t="s">
        <v>457</v>
      </c>
      <c r="G40" s="895"/>
      <c r="H40" s="908" t="s">
        <v>105</v>
      </c>
      <c r="I40" s="895" t="s">
        <v>642</v>
      </c>
      <c r="J40" s="914" t="s">
        <v>105</v>
      </c>
      <c r="K40" s="908"/>
      <c r="L40" s="908" t="s">
        <v>916</v>
      </c>
      <c r="M40" s="908"/>
      <c r="N40" s="908" t="s">
        <v>457</v>
      </c>
      <c r="O40" s="908"/>
      <c r="P40" s="910" t="s">
        <v>457</v>
      </c>
      <c r="Q40" s="910"/>
      <c r="R40" s="915" t="s">
        <v>457</v>
      </c>
      <c r="S40" s="908"/>
      <c r="T40" s="908" t="s">
        <v>811</v>
      </c>
      <c r="U40" s="908"/>
      <c r="V40" s="908" t="s">
        <v>811</v>
      </c>
      <c r="W40" s="908" t="s">
        <v>856</v>
      </c>
      <c r="X40" s="908" t="s">
        <v>889</v>
      </c>
      <c r="Y40" s="908"/>
      <c r="Z40" s="908" t="s">
        <v>457</v>
      </c>
      <c r="AA40" s="908"/>
    </row>
    <row r="41" spans="1:27" ht="387" customHeight="1" x14ac:dyDescent="0.25">
      <c r="A41" s="81" t="s">
        <v>458</v>
      </c>
      <c r="B41" s="907" t="s">
        <v>459</v>
      </c>
      <c r="C41" s="907"/>
      <c r="D41" s="895" t="s">
        <v>496</v>
      </c>
      <c r="E41" s="916" t="s">
        <v>572</v>
      </c>
      <c r="F41" s="895" t="s">
        <v>601</v>
      </c>
      <c r="G41" s="895" t="s">
        <v>602</v>
      </c>
      <c r="H41" s="908" t="s">
        <v>601</v>
      </c>
      <c r="I41" s="895" t="s">
        <v>643</v>
      </c>
      <c r="J41" s="914" t="s">
        <v>496</v>
      </c>
      <c r="K41" s="908" t="s">
        <v>694</v>
      </c>
      <c r="L41" s="908" t="s">
        <v>916</v>
      </c>
      <c r="M41" s="908"/>
      <c r="N41" s="908" t="s">
        <v>459</v>
      </c>
      <c r="O41" s="908"/>
      <c r="P41" s="910" t="s">
        <v>459</v>
      </c>
      <c r="Q41" s="910"/>
      <c r="R41" s="908" t="s">
        <v>459</v>
      </c>
      <c r="S41" s="908"/>
      <c r="T41" s="908" t="s">
        <v>459</v>
      </c>
      <c r="U41" s="908"/>
      <c r="V41" s="908" t="s">
        <v>459</v>
      </c>
      <c r="W41" s="908"/>
      <c r="X41" s="908" t="s">
        <v>601</v>
      </c>
      <c r="Y41" s="908"/>
      <c r="Z41" s="908" t="s">
        <v>916</v>
      </c>
      <c r="AA41" s="908"/>
    </row>
    <row r="42" spans="1:27" ht="31.5" x14ac:dyDescent="0.25">
      <c r="A42" s="232" t="s">
        <v>460</v>
      </c>
      <c r="B42" s="899"/>
      <c r="C42" s="899"/>
      <c r="D42" s="900"/>
      <c r="E42" s="900"/>
      <c r="F42" s="900"/>
      <c r="G42" s="900"/>
      <c r="H42" s="900"/>
      <c r="I42" s="900"/>
      <c r="J42" s="900"/>
      <c r="K42" s="900"/>
      <c r="L42" s="901"/>
      <c r="M42" s="901"/>
      <c r="N42" s="901"/>
      <c r="O42" s="901"/>
      <c r="P42" s="902"/>
      <c r="Q42" s="903"/>
      <c r="R42" s="901"/>
      <c r="S42" s="901"/>
      <c r="T42" s="901"/>
      <c r="U42" s="901"/>
      <c r="V42" s="901"/>
      <c r="W42" s="901"/>
      <c r="X42" s="901"/>
      <c r="Y42" s="901"/>
      <c r="Z42" s="901"/>
      <c r="AA42" s="901"/>
    </row>
    <row r="43" spans="1:27" ht="31.5" x14ac:dyDescent="0.25">
      <c r="A43" s="81" t="s">
        <v>461</v>
      </c>
      <c r="B43" s="917" t="s">
        <v>462</v>
      </c>
      <c r="C43" s="894"/>
      <c r="D43" s="895">
        <v>6779</v>
      </c>
      <c r="E43" s="895"/>
      <c r="F43" s="895">
        <v>6441</v>
      </c>
      <c r="G43" s="918"/>
      <c r="H43" s="919" t="s">
        <v>644</v>
      </c>
      <c r="I43" s="895"/>
      <c r="J43" s="896" t="s">
        <v>695</v>
      </c>
      <c r="K43" s="895"/>
      <c r="L43" s="895"/>
      <c r="M43" s="895"/>
      <c r="N43" s="895">
        <v>3201</v>
      </c>
      <c r="O43" s="895"/>
      <c r="P43" s="910">
        <v>60</v>
      </c>
      <c r="Q43" s="897" t="s">
        <v>749</v>
      </c>
      <c r="R43" s="895">
        <v>3575</v>
      </c>
      <c r="S43" s="895"/>
      <c r="T43" s="895">
        <v>2015</v>
      </c>
      <c r="U43" s="895"/>
      <c r="V43" s="895" t="s">
        <v>857</v>
      </c>
      <c r="W43" s="895" t="s">
        <v>858</v>
      </c>
      <c r="X43" s="895">
        <v>38067</v>
      </c>
      <c r="Y43" s="895"/>
      <c r="Z43" s="1025" t="s">
        <v>993</v>
      </c>
      <c r="AA43" s="895"/>
    </row>
    <row r="44" spans="1:27" ht="94.5" x14ac:dyDescent="0.25">
      <c r="A44" s="81" t="s">
        <v>464</v>
      </c>
      <c r="B44" s="894" t="s">
        <v>466</v>
      </c>
      <c r="C44" s="894"/>
      <c r="D44" s="916" t="s">
        <v>573</v>
      </c>
      <c r="E44" s="895"/>
      <c r="F44" s="895" t="s">
        <v>603</v>
      </c>
      <c r="G44" s="895"/>
      <c r="H44" s="895" t="s">
        <v>645</v>
      </c>
      <c r="I44" s="895" t="s">
        <v>646</v>
      </c>
      <c r="J44" s="896" t="s">
        <v>696</v>
      </c>
      <c r="K44" s="895"/>
      <c r="L44" s="895"/>
      <c r="M44" s="895"/>
      <c r="N44" s="895" t="s">
        <v>724</v>
      </c>
      <c r="O44" s="895"/>
      <c r="P44" s="905"/>
      <c r="Q44" s="897"/>
      <c r="R44" s="895" t="s">
        <v>673</v>
      </c>
      <c r="S44" s="895"/>
      <c r="T44" s="895" t="s">
        <v>812</v>
      </c>
      <c r="U44" s="895"/>
      <c r="V44" s="895" t="s">
        <v>859</v>
      </c>
      <c r="W44" s="895"/>
      <c r="X44" s="895" t="s">
        <v>442</v>
      </c>
      <c r="Y44" s="895"/>
      <c r="Z44" s="895" t="s">
        <v>442</v>
      </c>
      <c r="AA44" s="895"/>
    </row>
    <row r="45" spans="1:27" x14ac:dyDescent="0.25">
      <c r="A45" s="233" t="s">
        <v>467</v>
      </c>
      <c r="B45" s="899"/>
      <c r="C45" s="899"/>
      <c r="D45" s="900"/>
      <c r="E45" s="900"/>
      <c r="F45" s="900"/>
      <c r="G45" s="900"/>
      <c r="H45" s="900"/>
      <c r="I45" s="900"/>
      <c r="J45" s="900"/>
      <c r="K45" s="900"/>
      <c r="L45" s="901"/>
      <c r="M45" s="901"/>
      <c r="N45" s="901"/>
      <c r="O45" s="901"/>
      <c r="P45" s="902"/>
      <c r="Q45" s="903"/>
      <c r="R45" s="901"/>
      <c r="S45" s="901"/>
      <c r="T45" s="901"/>
      <c r="U45" s="901"/>
      <c r="V45" s="901"/>
      <c r="W45" s="901"/>
      <c r="X45" s="901"/>
      <c r="Y45" s="901"/>
      <c r="Z45" s="901"/>
      <c r="AA45" s="901"/>
    </row>
    <row r="46" spans="1:27" x14ac:dyDescent="0.25">
      <c r="A46" s="234" t="s">
        <v>468</v>
      </c>
      <c r="B46" s="894" t="s">
        <v>469</v>
      </c>
      <c r="C46" s="894"/>
      <c r="D46" s="895" t="s">
        <v>574</v>
      </c>
      <c r="E46" s="895"/>
      <c r="F46" s="920" t="s">
        <v>604</v>
      </c>
      <c r="G46" s="895"/>
      <c r="H46" s="895" t="s">
        <v>647</v>
      </c>
      <c r="I46" s="895"/>
      <c r="J46" s="896" t="s">
        <v>697</v>
      </c>
      <c r="K46" s="895"/>
      <c r="L46" s="895"/>
      <c r="M46" s="895"/>
      <c r="N46" s="895" t="s">
        <v>725</v>
      </c>
      <c r="O46" s="895"/>
      <c r="P46" s="897" t="s">
        <v>750</v>
      </c>
      <c r="Q46" s="897"/>
      <c r="R46" s="895" t="s">
        <v>799</v>
      </c>
      <c r="S46" s="895"/>
      <c r="T46" s="895" t="s">
        <v>813</v>
      </c>
      <c r="U46" s="895"/>
      <c r="V46" s="895" t="s">
        <v>860</v>
      </c>
      <c r="W46" s="895"/>
      <c r="X46" s="895" t="s">
        <v>442</v>
      </c>
      <c r="Y46" s="895"/>
      <c r="Z46" s="895" t="s">
        <v>994</v>
      </c>
      <c r="AA46" s="895"/>
    </row>
    <row r="47" spans="1:27" ht="31.5" x14ac:dyDescent="0.25">
      <c r="A47" s="234" t="s">
        <v>471</v>
      </c>
      <c r="B47" s="894" t="s">
        <v>469</v>
      </c>
      <c r="C47" s="894"/>
      <c r="D47" s="895" t="s">
        <v>575</v>
      </c>
      <c r="E47" s="895"/>
      <c r="F47" s="895" t="s">
        <v>605</v>
      </c>
      <c r="G47" s="895"/>
      <c r="H47" s="919" t="s">
        <v>648</v>
      </c>
      <c r="I47" s="895"/>
      <c r="J47" s="896" t="s">
        <v>698</v>
      </c>
      <c r="K47" s="895"/>
      <c r="L47" s="895"/>
      <c r="M47" s="895"/>
      <c r="N47" s="895" t="s">
        <v>726</v>
      </c>
      <c r="O47" s="895"/>
      <c r="P47" s="897" t="s">
        <v>751</v>
      </c>
      <c r="Q47" s="897"/>
      <c r="R47" s="895" t="s">
        <v>800</v>
      </c>
      <c r="S47" s="895"/>
      <c r="T47" s="895" t="s">
        <v>814</v>
      </c>
      <c r="U47" s="895"/>
      <c r="V47" s="895" t="s">
        <v>861</v>
      </c>
      <c r="W47" s="895" t="s">
        <v>862</v>
      </c>
      <c r="X47" s="895" t="s">
        <v>442</v>
      </c>
      <c r="Y47" s="895"/>
      <c r="Z47" s="895" t="s">
        <v>995</v>
      </c>
      <c r="AA47" s="895"/>
    </row>
    <row r="48" spans="1:27" x14ac:dyDescent="0.25">
      <c r="A48" s="234" t="s">
        <v>474</v>
      </c>
      <c r="B48" s="894" t="s">
        <v>473</v>
      </c>
      <c r="C48" s="894"/>
      <c r="D48" s="895" t="s">
        <v>576</v>
      </c>
      <c r="E48" s="895"/>
      <c r="F48" s="895" t="s">
        <v>598</v>
      </c>
      <c r="G48" s="895"/>
      <c r="H48" s="919" t="s">
        <v>649</v>
      </c>
      <c r="I48" s="895"/>
      <c r="J48" s="896" t="s">
        <v>699</v>
      </c>
      <c r="K48" s="895"/>
      <c r="L48" s="895"/>
      <c r="M48" s="895"/>
      <c r="N48" s="895" t="s">
        <v>442</v>
      </c>
      <c r="O48" s="895"/>
      <c r="P48" s="897" t="s">
        <v>752</v>
      </c>
      <c r="Q48" s="897"/>
      <c r="R48" s="895"/>
      <c r="S48" s="895"/>
      <c r="T48" s="895" t="s">
        <v>815</v>
      </c>
      <c r="U48" s="895"/>
      <c r="V48" s="895" t="s">
        <v>445</v>
      </c>
      <c r="W48" s="895"/>
      <c r="X48" s="895" t="s">
        <v>442</v>
      </c>
      <c r="Y48" s="895"/>
      <c r="Z48" s="895" t="s">
        <v>442</v>
      </c>
      <c r="AA48" s="895"/>
    </row>
    <row r="49" spans="1:27" x14ac:dyDescent="0.25">
      <c r="A49" s="235" t="s">
        <v>475</v>
      </c>
      <c r="B49" s="899"/>
      <c r="C49" s="899"/>
      <c r="D49" s="900"/>
      <c r="E49" s="900"/>
      <c r="F49" s="900"/>
      <c r="G49" s="900"/>
      <c r="H49" s="900"/>
      <c r="I49" s="900"/>
      <c r="J49" s="900"/>
      <c r="K49" s="900"/>
      <c r="L49" s="901"/>
      <c r="M49" s="901"/>
      <c r="N49" s="901"/>
      <c r="O49" s="901"/>
      <c r="P49" s="902"/>
      <c r="Q49" s="903"/>
      <c r="R49" s="901"/>
      <c r="S49" s="901"/>
      <c r="T49" s="901"/>
      <c r="U49" s="901"/>
      <c r="V49" s="901"/>
      <c r="W49" s="901"/>
      <c r="X49" s="901"/>
      <c r="Y49" s="901"/>
      <c r="Z49" s="901"/>
      <c r="AA49" s="901"/>
    </row>
    <row r="50" spans="1:27" x14ac:dyDescent="0.25">
      <c r="A50" s="79" t="s">
        <v>476</v>
      </c>
      <c r="B50" s="921"/>
      <c r="C50" s="921"/>
      <c r="D50" s="922"/>
      <c r="E50" s="922"/>
      <c r="F50" s="922"/>
      <c r="G50" s="922"/>
      <c r="H50" s="922"/>
      <c r="I50" s="922"/>
      <c r="J50" s="922"/>
      <c r="K50" s="922"/>
      <c r="L50" s="922"/>
      <c r="M50" s="922"/>
      <c r="N50" s="922"/>
      <c r="O50" s="922"/>
      <c r="P50" s="923"/>
      <c r="Q50" s="924"/>
      <c r="R50" s="922"/>
      <c r="S50" s="922"/>
      <c r="T50" s="922"/>
      <c r="U50" s="922"/>
      <c r="V50" s="922"/>
      <c r="W50" s="922"/>
      <c r="X50" s="922"/>
      <c r="Y50" s="922"/>
      <c r="Z50" s="922"/>
      <c r="AA50" s="922"/>
    </row>
    <row r="51" spans="1:27" ht="15.75" customHeight="1" x14ac:dyDescent="0.25">
      <c r="A51" s="79" t="s">
        <v>477</v>
      </c>
      <c r="B51" s="899"/>
      <c r="C51" s="899"/>
      <c r="D51" s="900"/>
      <c r="E51" s="900"/>
      <c r="F51" s="900"/>
      <c r="G51" s="900"/>
      <c r="H51" s="900"/>
      <c r="I51" s="900"/>
      <c r="J51" s="900"/>
      <c r="K51" s="900"/>
      <c r="L51" s="901"/>
      <c r="M51" s="901"/>
      <c r="N51" s="901"/>
      <c r="O51" s="901"/>
      <c r="P51" s="902"/>
      <c r="Q51" s="903"/>
      <c r="R51" s="901"/>
      <c r="S51" s="901"/>
      <c r="T51" s="901"/>
      <c r="U51" s="901"/>
      <c r="V51" s="901"/>
      <c r="W51" s="901"/>
      <c r="X51" s="901"/>
      <c r="Y51" s="901"/>
      <c r="Z51" s="901"/>
      <c r="AA51" s="901"/>
    </row>
    <row r="52" spans="1:27" ht="15.75" customHeight="1" x14ac:dyDescent="0.25">
      <c r="A52" s="80" t="s">
        <v>478</v>
      </c>
      <c r="B52" s="899"/>
      <c r="C52" s="899"/>
      <c r="D52" s="900"/>
      <c r="E52" s="900"/>
      <c r="F52" s="900"/>
      <c r="G52" s="900"/>
      <c r="H52" s="900"/>
      <c r="I52" s="900"/>
      <c r="J52" s="900"/>
      <c r="K52" s="900"/>
      <c r="L52" s="901"/>
      <c r="M52" s="901"/>
      <c r="N52" s="901"/>
      <c r="O52" s="901"/>
      <c r="P52" s="902"/>
      <c r="Q52" s="903"/>
      <c r="R52" s="901"/>
      <c r="S52" s="901"/>
      <c r="T52" s="901"/>
      <c r="U52" s="901"/>
      <c r="V52" s="901"/>
      <c r="W52" s="901"/>
      <c r="X52" s="901"/>
      <c r="Y52" s="901"/>
      <c r="Z52" s="901"/>
      <c r="AA52" s="901"/>
    </row>
    <row r="53" spans="1:27" ht="15.75" customHeight="1" x14ac:dyDescent="0.25">
      <c r="A53" s="80" t="s">
        <v>479</v>
      </c>
      <c r="B53" s="899"/>
      <c r="C53" s="899"/>
      <c r="D53" s="900"/>
      <c r="E53" s="900"/>
      <c r="F53" s="900"/>
      <c r="G53" s="900"/>
      <c r="H53" s="900"/>
      <c r="I53" s="900"/>
      <c r="J53" s="900"/>
      <c r="K53" s="900"/>
      <c r="L53" s="901"/>
      <c r="M53" s="901"/>
      <c r="N53" s="901"/>
      <c r="O53" s="901"/>
      <c r="P53" s="902"/>
      <c r="Q53" s="903"/>
      <c r="R53" s="901"/>
      <c r="S53" s="901"/>
      <c r="T53" s="901"/>
      <c r="U53" s="901"/>
      <c r="V53" s="901"/>
      <c r="W53" s="901"/>
      <c r="X53" s="901"/>
      <c r="Y53" s="901"/>
      <c r="Z53" s="901"/>
      <c r="AA53" s="901"/>
    </row>
    <row r="54" spans="1:27" ht="31.5" x14ac:dyDescent="0.25">
      <c r="A54" s="78" t="s">
        <v>480</v>
      </c>
      <c r="B54" s="921"/>
      <c r="C54" s="921"/>
      <c r="D54" s="922"/>
      <c r="E54" s="922"/>
      <c r="F54" s="922"/>
      <c r="G54" s="922"/>
      <c r="H54" s="922"/>
      <c r="I54" s="922"/>
      <c r="J54" s="922"/>
      <c r="K54" s="922"/>
      <c r="L54" s="922"/>
      <c r="M54" s="922"/>
      <c r="N54" s="922"/>
      <c r="O54" s="922"/>
      <c r="P54" s="923"/>
      <c r="Q54" s="924"/>
      <c r="R54" s="922"/>
      <c r="S54" s="922"/>
      <c r="T54" s="922"/>
      <c r="U54" s="922"/>
      <c r="V54" s="922"/>
      <c r="W54" s="922"/>
      <c r="X54" s="922"/>
      <c r="Y54" s="922"/>
      <c r="Z54" s="922"/>
      <c r="AA54" s="922"/>
    </row>
    <row r="55" spans="1:27" ht="7.5" customHeight="1" x14ac:dyDescent="0.25">
      <c r="A55" s="81"/>
      <c r="B55" s="907"/>
      <c r="C55" s="907"/>
      <c r="D55" s="895"/>
      <c r="E55" s="895"/>
      <c r="F55" s="895"/>
      <c r="G55" s="895"/>
      <c r="H55" s="908"/>
      <c r="I55" s="908"/>
      <c r="J55" s="908"/>
      <c r="K55" s="908"/>
      <c r="L55" s="908"/>
      <c r="M55" s="908"/>
      <c r="N55" s="908"/>
      <c r="O55" s="908"/>
      <c r="P55" s="909"/>
      <c r="Q55" s="910"/>
      <c r="R55" s="908"/>
      <c r="S55" s="908"/>
      <c r="T55" s="908"/>
      <c r="U55" s="908"/>
      <c r="V55" s="908"/>
      <c r="W55" s="908"/>
      <c r="X55" s="908"/>
      <c r="Y55" s="908"/>
      <c r="Z55" s="908"/>
      <c r="AA55" s="908"/>
    </row>
    <row r="56" spans="1:27" x14ac:dyDescent="0.25">
      <c r="A56" s="229" t="s">
        <v>481</v>
      </c>
      <c r="B56" s="404"/>
      <c r="C56" s="405" t="s">
        <v>430</v>
      </c>
      <c r="D56" s="890"/>
      <c r="E56" s="891" t="s">
        <v>430</v>
      </c>
      <c r="F56" s="890"/>
      <c r="G56" s="891" t="s">
        <v>430</v>
      </c>
      <c r="H56" s="911"/>
      <c r="I56" s="893" t="s">
        <v>430</v>
      </c>
      <c r="J56" s="911"/>
      <c r="K56" s="893" t="s">
        <v>430</v>
      </c>
      <c r="L56" s="911"/>
      <c r="M56" s="893" t="s">
        <v>430</v>
      </c>
      <c r="N56" s="911"/>
      <c r="O56" s="893" t="s">
        <v>430</v>
      </c>
      <c r="P56" s="912"/>
      <c r="Q56" s="913"/>
      <c r="R56" s="911"/>
      <c r="S56" s="893" t="s">
        <v>430</v>
      </c>
      <c r="T56" s="911"/>
      <c r="U56" s="893" t="s">
        <v>430</v>
      </c>
      <c r="V56" s="911"/>
      <c r="W56" s="893" t="s">
        <v>430</v>
      </c>
      <c r="X56" s="911"/>
      <c r="Y56" s="893" t="s">
        <v>430</v>
      </c>
      <c r="Z56" s="911"/>
      <c r="AA56" s="893" t="s">
        <v>430</v>
      </c>
    </row>
    <row r="57" spans="1:27" x14ac:dyDescent="0.25">
      <c r="A57" s="233" t="s">
        <v>482</v>
      </c>
      <c r="B57" s="899"/>
      <c r="C57" s="899"/>
      <c r="D57" s="900"/>
      <c r="E57" s="900"/>
      <c r="F57" s="900"/>
      <c r="G57" s="900"/>
      <c r="H57" s="900"/>
      <c r="I57" s="900"/>
      <c r="J57" s="900"/>
      <c r="K57" s="900"/>
      <c r="L57" s="901"/>
      <c r="M57" s="901"/>
      <c r="N57" s="901"/>
      <c r="O57" s="901"/>
      <c r="P57" s="902"/>
      <c r="Q57" s="903"/>
      <c r="R57" s="901"/>
      <c r="S57" s="901"/>
      <c r="T57" s="901"/>
      <c r="U57" s="901"/>
      <c r="V57" s="901"/>
      <c r="W57" s="901"/>
      <c r="X57" s="901"/>
      <c r="Y57" s="901"/>
      <c r="Z57" s="901"/>
      <c r="AA57" s="901"/>
    </row>
    <row r="58" spans="1:27" ht="17.25" customHeight="1" x14ac:dyDescent="0.25">
      <c r="A58" s="234" t="s">
        <v>483</v>
      </c>
      <c r="B58" s="925" t="s">
        <v>484</v>
      </c>
      <c r="C58" s="894"/>
      <c r="D58" s="895" t="s">
        <v>577</v>
      </c>
      <c r="E58" s="895"/>
      <c r="F58" s="895" t="s">
        <v>606</v>
      </c>
      <c r="G58" s="895"/>
      <c r="H58" s="895" t="s">
        <v>650</v>
      </c>
      <c r="I58" s="895"/>
      <c r="J58" s="896" t="s">
        <v>700</v>
      </c>
      <c r="K58" s="895"/>
      <c r="L58" s="895"/>
      <c r="M58" s="895"/>
      <c r="N58" s="895" t="s">
        <v>727</v>
      </c>
      <c r="O58" s="895"/>
      <c r="P58" s="905"/>
      <c r="Q58" s="897"/>
      <c r="R58" s="895" t="s">
        <v>788</v>
      </c>
      <c r="S58" s="895"/>
      <c r="T58" s="895" t="s">
        <v>816</v>
      </c>
      <c r="U58" s="895"/>
      <c r="V58" s="895" t="s">
        <v>863</v>
      </c>
      <c r="W58" s="895" t="s">
        <v>864</v>
      </c>
      <c r="X58" s="895" t="s">
        <v>890</v>
      </c>
      <c r="Y58" s="895"/>
      <c r="Z58" s="895" t="s">
        <v>442</v>
      </c>
      <c r="AA58" s="895"/>
    </row>
    <row r="59" spans="1:27" ht="31.5" x14ac:dyDescent="0.25">
      <c r="A59" s="234" t="s">
        <v>486</v>
      </c>
      <c r="B59" s="894" t="s">
        <v>487</v>
      </c>
      <c r="C59" s="894"/>
      <c r="D59" s="920" t="s">
        <v>578</v>
      </c>
      <c r="E59" s="895"/>
      <c r="F59" s="895" t="s">
        <v>607</v>
      </c>
      <c r="G59" s="895"/>
      <c r="H59" s="895" t="s">
        <v>651</v>
      </c>
      <c r="I59" s="895"/>
      <c r="J59" s="896" t="s">
        <v>701</v>
      </c>
      <c r="K59" s="895"/>
      <c r="L59" s="895"/>
      <c r="M59" s="895"/>
      <c r="N59" s="895" t="s">
        <v>728</v>
      </c>
      <c r="O59" s="895"/>
      <c r="P59" s="905"/>
      <c r="Q59" s="897"/>
      <c r="R59" s="895" t="s">
        <v>789</v>
      </c>
      <c r="S59" s="895"/>
      <c r="T59" s="895" t="s">
        <v>817</v>
      </c>
      <c r="U59" s="895"/>
      <c r="V59" s="895" t="s">
        <v>865</v>
      </c>
      <c r="W59" s="895"/>
      <c r="X59" s="895" t="s">
        <v>891</v>
      </c>
      <c r="Y59" s="895"/>
      <c r="Z59" s="895" t="s">
        <v>442</v>
      </c>
      <c r="AA59" s="895"/>
    </row>
    <row r="60" spans="1:27" x14ac:dyDescent="0.25">
      <c r="A60" s="233" t="s">
        <v>488</v>
      </c>
      <c r="B60" s="899"/>
      <c r="C60" s="899"/>
      <c r="D60" s="900"/>
      <c r="E60" s="900"/>
      <c r="F60" s="900"/>
      <c r="G60" s="900"/>
      <c r="H60" s="900"/>
      <c r="I60" s="900"/>
      <c r="J60" s="900"/>
      <c r="K60" s="900"/>
      <c r="L60" s="901"/>
      <c r="M60" s="901"/>
      <c r="N60" s="901"/>
      <c r="O60" s="901"/>
      <c r="P60" s="902"/>
      <c r="Q60" s="903"/>
      <c r="R60" s="901"/>
      <c r="S60" s="901"/>
      <c r="T60" s="901"/>
      <c r="U60" s="901"/>
      <c r="V60" s="901"/>
      <c r="W60" s="901"/>
      <c r="X60" s="901"/>
      <c r="Y60" s="901"/>
      <c r="Z60" s="901"/>
      <c r="AA60" s="901"/>
    </row>
    <row r="61" spans="1:27" x14ac:dyDescent="0.25">
      <c r="A61" s="234" t="s">
        <v>29</v>
      </c>
      <c r="B61" s="931">
        <v>33</v>
      </c>
      <c r="C61" s="931"/>
      <c r="D61" s="931">
        <v>41</v>
      </c>
      <c r="E61" s="931"/>
      <c r="F61" s="931">
        <v>31</v>
      </c>
      <c r="G61" s="931"/>
      <c r="H61" s="931">
        <v>10</v>
      </c>
      <c r="I61" s="931"/>
      <c r="J61" s="932">
        <v>70</v>
      </c>
      <c r="K61" s="931"/>
      <c r="L61" s="931"/>
      <c r="M61" s="931"/>
      <c r="N61" s="931">
        <v>48</v>
      </c>
      <c r="O61" s="931"/>
      <c r="P61" s="933">
        <v>15</v>
      </c>
      <c r="Q61" s="933"/>
      <c r="R61" s="931">
        <v>22</v>
      </c>
      <c r="S61" s="931"/>
      <c r="T61" s="931">
        <v>44</v>
      </c>
      <c r="U61" s="931"/>
      <c r="V61" s="931">
        <v>65</v>
      </c>
      <c r="W61" s="931"/>
      <c r="X61" s="931">
        <v>190</v>
      </c>
      <c r="Y61" s="931"/>
      <c r="Z61" s="931">
        <v>150</v>
      </c>
      <c r="AA61" s="931"/>
    </row>
    <row r="62" spans="1:27" x14ac:dyDescent="0.25">
      <c r="A62" s="234" t="s">
        <v>28</v>
      </c>
      <c r="B62" s="931">
        <v>33</v>
      </c>
      <c r="C62" s="931"/>
      <c r="D62" s="934">
        <v>15</v>
      </c>
      <c r="E62" s="931"/>
      <c r="F62" s="931">
        <v>25</v>
      </c>
      <c r="G62" s="931"/>
      <c r="H62" s="931">
        <v>10</v>
      </c>
      <c r="I62" s="931"/>
      <c r="J62" s="932" t="s">
        <v>445</v>
      </c>
      <c r="K62" s="931"/>
      <c r="L62" s="931"/>
      <c r="M62" s="931"/>
      <c r="N62" s="931">
        <v>17</v>
      </c>
      <c r="O62" s="931"/>
      <c r="P62" s="933">
        <v>15</v>
      </c>
      <c r="Q62" s="933"/>
      <c r="R62" s="931">
        <v>28</v>
      </c>
      <c r="S62" s="931"/>
      <c r="T62" s="931" t="s">
        <v>445</v>
      </c>
      <c r="U62" s="931"/>
      <c r="V62" s="931">
        <v>25</v>
      </c>
      <c r="W62" s="931"/>
      <c r="X62" s="931" t="s">
        <v>442</v>
      </c>
      <c r="Y62" s="931"/>
      <c r="Z62" s="931" t="s">
        <v>442</v>
      </c>
      <c r="AA62" s="931"/>
    </row>
    <row r="63" spans="1:27" x14ac:dyDescent="0.25">
      <c r="A63" s="234" t="s">
        <v>26</v>
      </c>
      <c r="B63" s="931">
        <v>0</v>
      </c>
      <c r="C63" s="931"/>
      <c r="D63" s="931"/>
      <c r="E63" s="931"/>
      <c r="F63" s="931" t="s">
        <v>598</v>
      </c>
      <c r="G63" s="931"/>
      <c r="H63" s="931" t="s">
        <v>445</v>
      </c>
      <c r="I63" s="931"/>
      <c r="J63" s="932" t="s">
        <v>445</v>
      </c>
      <c r="K63" s="931"/>
      <c r="L63" s="931"/>
      <c r="M63" s="931"/>
      <c r="N63" s="931">
        <v>0</v>
      </c>
      <c r="O63" s="931"/>
      <c r="P63" s="933"/>
      <c r="Q63" s="933"/>
      <c r="R63" s="931">
        <v>0</v>
      </c>
      <c r="S63" s="931"/>
      <c r="T63" s="931" t="s">
        <v>445</v>
      </c>
      <c r="U63" s="931"/>
      <c r="V63" s="931" t="s">
        <v>445</v>
      </c>
      <c r="W63" s="931"/>
      <c r="X63" s="931" t="s">
        <v>442</v>
      </c>
      <c r="Y63" s="931"/>
      <c r="Z63" s="931" t="s">
        <v>442</v>
      </c>
      <c r="AA63" s="931"/>
    </row>
    <row r="64" spans="1:27" x14ac:dyDescent="0.25">
      <c r="A64" s="234" t="s">
        <v>841</v>
      </c>
      <c r="B64" s="931"/>
      <c r="C64" s="931"/>
      <c r="D64" s="931"/>
      <c r="E64" s="931"/>
      <c r="F64" s="931"/>
      <c r="G64" s="931"/>
      <c r="H64" s="931"/>
      <c r="I64" s="931"/>
      <c r="J64" s="932"/>
      <c r="K64" s="931"/>
      <c r="L64" s="931"/>
      <c r="M64" s="931"/>
      <c r="N64" s="931"/>
      <c r="O64" s="931"/>
      <c r="P64" s="933"/>
      <c r="Q64" s="933"/>
      <c r="R64" s="931"/>
      <c r="S64" s="931"/>
      <c r="T64" s="931"/>
      <c r="U64" s="931"/>
      <c r="V64" s="931">
        <v>30</v>
      </c>
      <c r="W64" s="931"/>
      <c r="X64" s="931"/>
      <c r="Y64" s="931"/>
      <c r="Z64" s="931"/>
      <c r="AA64" s="931"/>
    </row>
    <row r="65" spans="1:27" x14ac:dyDescent="0.25">
      <c r="A65" s="233" t="s">
        <v>489</v>
      </c>
      <c r="B65" s="921"/>
      <c r="C65" s="921"/>
      <c r="D65" s="922"/>
      <c r="E65" s="922"/>
      <c r="F65" s="922"/>
      <c r="G65" s="922"/>
      <c r="H65" s="922"/>
      <c r="I65" s="922"/>
      <c r="J65" s="922"/>
      <c r="K65" s="922"/>
      <c r="L65" s="922"/>
      <c r="M65" s="922"/>
      <c r="N65" s="922"/>
      <c r="O65" s="922"/>
      <c r="P65" s="923"/>
      <c r="Q65" s="924"/>
      <c r="R65" s="922"/>
      <c r="S65" s="922"/>
      <c r="T65" s="926"/>
      <c r="U65" s="922"/>
      <c r="V65" s="922"/>
      <c r="W65" s="922"/>
      <c r="X65" s="922"/>
      <c r="Y65" s="922"/>
      <c r="Z65" s="922"/>
      <c r="AA65" s="922"/>
    </row>
    <row r="66" spans="1:27" ht="157.5" x14ac:dyDescent="0.25">
      <c r="A66" s="234" t="s">
        <v>29</v>
      </c>
      <c r="B66" s="931" t="s">
        <v>445</v>
      </c>
      <c r="C66" s="931"/>
      <c r="D66" s="931">
        <v>82</v>
      </c>
      <c r="E66" s="931"/>
      <c r="F66" s="931">
        <v>124</v>
      </c>
      <c r="G66" s="931"/>
      <c r="H66" s="931">
        <v>10</v>
      </c>
      <c r="I66" s="931"/>
      <c r="J66" s="932" t="s">
        <v>702</v>
      </c>
      <c r="K66" s="931"/>
      <c r="L66" s="931"/>
      <c r="M66" s="931"/>
      <c r="N66" s="931">
        <v>145</v>
      </c>
      <c r="O66" s="931"/>
      <c r="P66" s="933">
        <v>30</v>
      </c>
      <c r="Q66" s="933"/>
      <c r="R66" s="931">
        <v>29</v>
      </c>
      <c r="S66" s="931"/>
      <c r="T66" s="931">
        <v>66</v>
      </c>
      <c r="U66" s="931"/>
      <c r="V66" s="931">
        <f>V61*4</f>
        <v>260</v>
      </c>
      <c r="W66" s="931" t="s">
        <v>866</v>
      </c>
      <c r="X66" s="895"/>
      <c r="Y66" s="895"/>
      <c r="Z66" s="1025">
        <v>150</v>
      </c>
      <c r="AA66" s="895"/>
    </row>
    <row r="67" spans="1:27" ht="157.5" x14ac:dyDescent="0.25">
      <c r="A67" s="234" t="s">
        <v>28</v>
      </c>
      <c r="B67" s="931" t="s">
        <v>445</v>
      </c>
      <c r="C67" s="931"/>
      <c r="D67" s="931">
        <v>29</v>
      </c>
      <c r="E67" s="931"/>
      <c r="F67" s="931">
        <v>100</v>
      </c>
      <c r="G67" s="931"/>
      <c r="H67" s="931">
        <v>10</v>
      </c>
      <c r="I67" s="931"/>
      <c r="J67" s="931" t="s">
        <v>445</v>
      </c>
      <c r="K67" s="931"/>
      <c r="L67" s="931"/>
      <c r="M67" s="931"/>
      <c r="N67" s="931">
        <v>35</v>
      </c>
      <c r="O67" s="931"/>
      <c r="P67" s="933">
        <v>30</v>
      </c>
      <c r="Q67" s="933"/>
      <c r="R67" s="931">
        <v>41</v>
      </c>
      <c r="S67" s="931"/>
      <c r="T67" s="931" t="s">
        <v>445</v>
      </c>
      <c r="U67" s="931"/>
      <c r="V67" s="931">
        <f>V62*4</f>
        <v>100</v>
      </c>
      <c r="W67" s="931" t="s">
        <v>866</v>
      </c>
      <c r="X67" s="895"/>
      <c r="Y67" s="895"/>
      <c r="Z67" s="895" t="s">
        <v>442</v>
      </c>
      <c r="AA67" s="895"/>
    </row>
    <row r="68" spans="1:27" x14ac:dyDescent="0.25">
      <c r="A68" s="234" t="s">
        <v>26</v>
      </c>
      <c r="B68" s="931" t="s">
        <v>445</v>
      </c>
      <c r="C68" s="931"/>
      <c r="D68" s="931"/>
      <c r="E68" s="931"/>
      <c r="F68" s="931" t="s">
        <v>598</v>
      </c>
      <c r="G68" s="931"/>
      <c r="H68" s="931" t="s">
        <v>445</v>
      </c>
      <c r="I68" s="931"/>
      <c r="J68" s="931" t="s">
        <v>445</v>
      </c>
      <c r="K68" s="931"/>
      <c r="L68" s="931"/>
      <c r="M68" s="931"/>
      <c r="N68" s="931">
        <v>0</v>
      </c>
      <c r="O68" s="931"/>
      <c r="P68" s="933" t="s">
        <v>442</v>
      </c>
      <c r="Q68" s="933"/>
      <c r="R68" s="931">
        <v>0</v>
      </c>
      <c r="S68" s="931"/>
      <c r="T68" s="931" t="s">
        <v>445</v>
      </c>
      <c r="U68" s="931"/>
      <c r="V68" s="931" t="s">
        <v>445</v>
      </c>
      <c r="W68" s="931"/>
      <c r="X68" s="895"/>
      <c r="Y68" s="895"/>
      <c r="Z68" s="895" t="s">
        <v>442</v>
      </c>
      <c r="AA68" s="895"/>
    </row>
    <row r="69" spans="1:27" ht="157.5" x14ac:dyDescent="0.25">
      <c r="A69" s="234" t="s">
        <v>841</v>
      </c>
      <c r="B69" s="931"/>
      <c r="C69" s="931"/>
      <c r="D69" s="931"/>
      <c r="E69" s="931"/>
      <c r="F69" s="931"/>
      <c r="G69" s="931"/>
      <c r="H69" s="931"/>
      <c r="I69" s="931"/>
      <c r="J69" s="931"/>
      <c r="K69" s="931"/>
      <c r="L69" s="931"/>
      <c r="M69" s="931"/>
      <c r="N69" s="931"/>
      <c r="O69" s="931"/>
      <c r="P69" s="933"/>
      <c r="Q69" s="933"/>
      <c r="R69" s="931"/>
      <c r="S69" s="931"/>
      <c r="T69" s="931"/>
      <c r="U69" s="931"/>
      <c r="V69" s="931">
        <f>V64*4</f>
        <v>120</v>
      </c>
      <c r="W69" s="931" t="s">
        <v>866</v>
      </c>
      <c r="X69" s="895"/>
      <c r="Y69" s="895"/>
      <c r="Z69" s="895"/>
      <c r="AA69" s="895"/>
    </row>
    <row r="70" spans="1:27" x14ac:dyDescent="0.25">
      <c r="A70" s="234" t="s">
        <v>25</v>
      </c>
      <c r="B70" s="931" t="s">
        <v>445</v>
      </c>
      <c r="C70" s="931"/>
      <c r="D70" s="931">
        <v>54</v>
      </c>
      <c r="E70" s="931"/>
      <c r="F70" s="931">
        <v>112</v>
      </c>
      <c r="G70" s="931"/>
      <c r="H70" s="931">
        <v>20</v>
      </c>
      <c r="I70" s="931"/>
      <c r="J70" s="932" t="s">
        <v>701</v>
      </c>
      <c r="K70" s="931"/>
      <c r="L70" s="931"/>
      <c r="M70" s="931"/>
      <c r="N70" s="931" t="s">
        <v>442</v>
      </c>
      <c r="O70" s="931"/>
      <c r="P70" s="933">
        <v>30</v>
      </c>
      <c r="Q70" s="933"/>
      <c r="R70" s="931">
        <v>42</v>
      </c>
      <c r="S70" s="931"/>
      <c r="T70" s="938">
        <v>45</v>
      </c>
      <c r="U70" s="931"/>
      <c r="V70" s="931">
        <f>120*2</f>
        <v>240</v>
      </c>
      <c r="W70" s="931"/>
      <c r="X70" s="931"/>
      <c r="Y70" s="931"/>
      <c r="Z70" s="931">
        <v>104</v>
      </c>
      <c r="AA70" s="931"/>
    </row>
    <row r="71" spans="1:27" x14ac:dyDescent="0.25">
      <c r="A71" s="234" t="s">
        <v>210</v>
      </c>
      <c r="B71" s="931" t="s">
        <v>445</v>
      </c>
      <c r="C71" s="931"/>
      <c r="D71" s="931"/>
      <c r="E71" s="931"/>
      <c r="F71" s="931" t="s">
        <v>598</v>
      </c>
      <c r="G71" s="931"/>
      <c r="H71" s="931" t="s">
        <v>445</v>
      </c>
      <c r="I71" s="931"/>
      <c r="J71" s="931" t="s">
        <v>445</v>
      </c>
      <c r="K71" s="931"/>
      <c r="L71" s="931"/>
      <c r="M71" s="931"/>
      <c r="N71" s="931" t="s">
        <v>442</v>
      </c>
      <c r="O71" s="931"/>
      <c r="P71" s="933" t="s">
        <v>442</v>
      </c>
      <c r="Q71" s="933"/>
      <c r="R71" s="931">
        <v>0</v>
      </c>
      <c r="S71" s="931"/>
      <c r="T71" s="938"/>
      <c r="U71" s="931"/>
      <c r="V71" s="931" t="s">
        <v>445</v>
      </c>
      <c r="W71" s="931"/>
      <c r="X71" s="931"/>
      <c r="Y71" s="931"/>
      <c r="Z71" s="931"/>
      <c r="AA71" s="931"/>
    </row>
    <row r="72" spans="1:27" x14ac:dyDescent="0.25">
      <c r="A72" s="234" t="s">
        <v>87</v>
      </c>
      <c r="B72" s="931" t="s">
        <v>445</v>
      </c>
      <c r="C72" s="931"/>
      <c r="D72" s="931">
        <v>57</v>
      </c>
      <c r="E72" s="931"/>
      <c r="F72" s="931">
        <v>112</v>
      </c>
      <c r="G72" s="931"/>
      <c r="H72" s="931">
        <v>20</v>
      </c>
      <c r="I72" s="931"/>
      <c r="J72" s="931" t="s">
        <v>445</v>
      </c>
      <c r="K72" s="931"/>
      <c r="L72" s="931"/>
      <c r="M72" s="931"/>
      <c r="N72" s="931" t="s">
        <v>442</v>
      </c>
      <c r="O72" s="931"/>
      <c r="P72" s="933">
        <v>30</v>
      </c>
      <c r="Q72" s="933"/>
      <c r="R72" s="931">
        <v>28</v>
      </c>
      <c r="S72" s="931"/>
      <c r="T72" s="938">
        <v>21</v>
      </c>
      <c r="U72" s="931"/>
      <c r="V72" s="931">
        <v>240</v>
      </c>
      <c r="W72" s="931"/>
      <c r="X72" s="931"/>
      <c r="Y72" s="931"/>
      <c r="Z72" s="931">
        <v>46</v>
      </c>
      <c r="AA72" s="931"/>
    </row>
    <row r="73" spans="1:27" x14ac:dyDescent="0.25">
      <c r="A73" s="234" t="s">
        <v>211</v>
      </c>
      <c r="B73" s="931" t="s">
        <v>445</v>
      </c>
      <c r="C73" s="931"/>
      <c r="D73" s="931"/>
      <c r="E73" s="931"/>
      <c r="F73" s="931" t="s">
        <v>598</v>
      </c>
      <c r="G73" s="931"/>
      <c r="H73" s="931" t="s">
        <v>445</v>
      </c>
      <c r="I73" s="931"/>
      <c r="J73" s="931" t="s">
        <v>445</v>
      </c>
      <c r="K73" s="931"/>
      <c r="L73" s="931"/>
      <c r="M73" s="931"/>
      <c r="N73" s="931" t="s">
        <v>442</v>
      </c>
      <c r="O73" s="931"/>
      <c r="P73" s="933" t="s">
        <v>442</v>
      </c>
      <c r="Q73" s="933"/>
      <c r="R73" s="931">
        <v>0</v>
      </c>
      <c r="S73" s="931"/>
      <c r="T73" s="939"/>
      <c r="U73" s="931"/>
      <c r="V73" s="931" t="s">
        <v>445</v>
      </c>
      <c r="W73" s="931"/>
      <c r="X73" s="931"/>
      <c r="Y73" s="931"/>
      <c r="Z73" s="931"/>
      <c r="AA73" s="931"/>
    </row>
    <row r="74" spans="1:27" x14ac:dyDescent="0.25">
      <c r="A74" s="234" t="s">
        <v>447</v>
      </c>
      <c r="B74" s="931" t="s">
        <v>445</v>
      </c>
      <c r="C74" s="931"/>
      <c r="D74" s="931"/>
      <c r="E74" s="931"/>
      <c r="F74" s="931" t="s">
        <v>598</v>
      </c>
      <c r="G74" s="931"/>
      <c r="H74" s="931" t="s">
        <v>445</v>
      </c>
      <c r="I74" s="931"/>
      <c r="J74" s="931" t="s">
        <v>445</v>
      </c>
      <c r="K74" s="931"/>
      <c r="L74" s="931"/>
      <c r="M74" s="931"/>
      <c r="N74" s="931" t="s">
        <v>442</v>
      </c>
      <c r="O74" s="931"/>
      <c r="P74" s="933" t="s">
        <v>442</v>
      </c>
      <c r="Q74" s="933"/>
      <c r="R74" s="931">
        <v>0</v>
      </c>
      <c r="S74" s="931"/>
      <c r="T74" s="931"/>
      <c r="U74" s="931"/>
      <c r="V74" s="931" t="s">
        <v>445</v>
      </c>
      <c r="W74" s="931"/>
      <c r="X74" s="931"/>
      <c r="Y74" s="931"/>
      <c r="Z74" s="931"/>
      <c r="AA74" s="931"/>
    </row>
    <row r="75" spans="1:27" x14ac:dyDescent="0.25">
      <c r="A75" s="234" t="s">
        <v>448</v>
      </c>
      <c r="B75" s="931" t="s">
        <v>445</v>
      </c>
      <c r="C75" s="931"/>
      <c r="D75" s="931"/>
      <c r="E75" s="931"/>
      <c r="F75" s="931" t="s">
        <v>598</v>
      </c>
      <c r="G75" s="931"/>
      <c r="H75" s="931" t="s">
        <v>445</v>
      </c>
      <c r="I75" s="931"/>
      <c r="J75" s="931" t="s">
        <v>445</v>
      </c>
      <c r="K75" s="931"/>
      <c r="L75" s="931"/>
      <c r="M75" s="931"/>
      <c r="N75" s="931" t="s">
        <v>442</v>
      </c>
      <c r="O75" s="931"/>
      <c r="P75" s="933" t="s">
        <v>442</v>
      </c>
      <c r="Q75" s="933"/>
      <c r="R75" s="931">
        <v>0</v>
      </c>
      <c r="S75" s="931"/>
      <c r="T75" s="931"/>
      <c r="U75" s="931"/>
      <c r="V75" s="931" t="s">
        <v>445</v>
      </c>
      <c r="W75" s="931"/>
      <c r="X75" s="931"/>
      <c r="Y75" s="931"/>
      <c r="Z75" s="931"/>
      <c r="AA75" s="931"/>
    </row>
    <row r="76" spans="1:27" ht="45" x14ac:dyDescent="0.25">
      <c r="A76" s="81" t="s">
        <v>490</v>
      </c>
      <c r="B76" s="894" t="s">
        <v>445</v>
      </c>
      <c r="C76" s="894"/>
      <c r="D76" s="895" t="s">
        <v>579</v>
      </c>
      <c r="E76" s="895"/>
      <c r="F76" s="895" t="s">
        <v>608</v>
      </c>
      <c r="G76" s="895"/>
      <c r="H76" s="919" t="s">
        <v>652</v>
      </c>
      <c r="I76" s="895"/>
      <c r="J76" s="895"/>
      <c r="K76" s="895"/>
      <c r="L76" s="895"/>
      <c r="M76" s="895"/>
      <c r="N76" s="895" t="s">
        <v>442</v>
      </c>
      <c r="O76" s="895"/>
      <c r="P76" s="941">
        <v>4.1666666666666664E-2</v>
      </c>
      <c r="Q76" s="897" t="s">
        <v>753</v>
      </c>
      <c r="R76" s="895" t="s">
        <v>790</v>
      </c>
      <c r="S76" s="895"/>
      <c r="T76" s="941">
        <v>5.1388888888888894E-2</v>
      </c>
      <c r="U76" s="895"/>
      <c r="V76" s="941">
        <v>3.125E-2</v>
      </c>
      <c r="W76" s="940" t="s">
        <v>867</v>
      </c>
      <c r="X76" s="895"/>
      <c r="Y76" s="895"/>
      <c r="Z76" s="895" t="s">
        <v>442</v>
      </c>
      <c r="AA76" s="895"/>
    </row>
    <row r="77" spans="1:27" x14ac:dyDescent="0.25">
      <c r="A77" s="81" t="s">
        <v>491</v>
      </c>
      <c r="B77" s="921"/>
      <c r="C77" s="921"/>
      <c r="D77" s="922"/>
      <c r="E77" s="922"/>
      <c r="F77" s="922"/>
      <c r="G77" s="922"/>
      <c r="H77" s="922"/>
      <c r="I77" s="922"/>
      <c r="J77" s="922"/>
      <c r="K77" s="922"/>
      <c r="L77" s="922"/>
      <c r="M77" s="922"/>
      <c r="N77" s="922"/>
      <c r="O77" s="922"/>
      <c r="P77" s="923"/>
      <c r="Q77" s="924"/>
      <c r="R77" s="922"/>
      <c r="S77" s="922"/>
      <c r="T77" s="922"/>
      <c r="U77" s="922"/>
      <c r="V77" s="922"/>
      <c r="W77" s="922"/>
      <c r="X77" s="922"/>
      <c r="Y77" s="922"/>
      <c r="Z77" s="922"/>
      <c r="AA77" s="922"/>
    </row>
    <row r="78" spans="1:27" ht="47.25" x14ac:dyDescent="0.25">
      <c r="A78" s="81" t="s">
        <v>492</v>
      </c>
      <c r="B78" s="894" t="s">
        <v>493</v>
      </c>
      <c r="C78" s="894"/>
      <c r="D78" s="920" t="s">
        <v>580</v>
      </c>
      <c r="E78" s="895" t="s">
        <v>581</v>
      </c>
      <c r="F78" s="895" t="s">
        <v>609</v>
      </c>
      <c r="G78" s="895"/>
      <c r="H78" s="895" t="s">
        <v>653</v>
      </c>
      <c r="I78" s="895"/>
      <c r="J78" s="896" t="s">
        <v>703</v>
      </c>
      <c r="K78" s="895"/>
      <c r="L78" s="895"/>
      <c r="M78" s="895"/>
      <c r="N78" s="895" t="s">
        <v>729</v>
      </c>
      <c r="O78" s="895"/>
      <c r="P78" s="905" t="s">
        <v>754</v>
      </c>
      <c r="Q78" s="897"/>
      <c r="R78" s="895" t="s">
        <v>801</v>
      </c>
      <c r="S78" s="895"/>
      <c r="T78" s="895" t="s">
        <v>818</v>
      </c>
      <c r="U78" s="895"/>
      <c r="V78" s="895" t="s">
        <v>868</v>
      </c>
      <c r="W78" s="895"/>
      <c r="X78" s="895" t="s">
        <v>892</v>
      </c>
      <c r="Y78" s="895"/>
      <c r="Z78" s="895" t="s">
        <v>991</v>
      </c>
      <c r="AA78" s="895"/>
    </row>
    <row r="79" spans="1:27" ht="33" customHeight="1" x14ac:dyDescent="0.25">
      <c r="A79" s="79" t="s">
        <v>495</v>
      </c>
      <c r="B79" s="894" t="s">
        <v>496</v>
      </c>
      <c r="C79" s="894" t="s">
        <v>497</v>
      </c>
      <c r="D79" s="895" t="s">
        <v>498</v>
      </c>
      <c r="E79" s="895"/>
      <c r="F79" s="895" t="s">
        <v>496</v>
      </c>
      <c r="G79" s="895" t="s">
        <v>610</v>
      </c>
      <c r="H79" s="895" t="s">
        <v>498</v>
      </c>
      <c r="I79" s="895" t="s">
        <v>654</v>
      </c>
      <c r="J79" s="896" t="s">
        <v>442</v>
      </c>
      <c r="K79" s="895"/>
      <c r="L79" s="895"/>
      <c r="M79" s="895"/>
      <c r="N79" s="895" t="s">
        <v>498</v>
      </c>
      <c r="O79" s="895"/>
      <c r="P79" s="897" t="s">
        <v>498</v>
      </c>
      <c r="Q79" s="897"/>
      <c r="R79" s="895" t="s">
        <v>498</v>
      </c>
      <c r="S79" s="895"/>
      <c r="T79" s="895" t="s">
        <v>498</v>
      </c>
      <c r="U79" s="895"/>
      <c r="V79" s="895" t="s">
        <v>498</v>
      </c>
      <c r="W79" s="895"/>
      <c r="X79" s="895"/>
      <c r="Y79" s="895"/>
      <c r="Z79" s="895"/>
      <c r="AA79" s="895"/>
    </row>
    <row r="80" spans="1:27" ht="63" x14ac:dyDescent="0.25">
      <c r="A80" s="78" t="s">
        <v>499</v>
      </c>
      <c r="B80" s="894" t="s">
        <v>442</v>
      </c>
      <c r="C80" s="894"/>
      <c r="D80" s="920" t="s">
        <v>553</v>
      </c>
      <c r="E80" s="895" t="s">
        <v>582</v>
      </c>
      <c r="F80" s="895" t="s">
        <v>611</v>
      </c>
      <c r="G80" s="895"/>
      <c r="H80" s="895" t="s">
        <v>445</v>
      </c>
      <c r="I80" s="895"/>
      <c r="J80" s="896" t="s">
        <v>442</v>
      </c>
      <c r="K80" s="895"/>
      <c r="L80" s="895"/>
      <c r="M80" s="895"/>
      <c r="N80" s="895" t="s">
        <v>730</v>
      </c>
      <c r="O80" s="895"/>
      <c r="P80" s="897" t="s">
        <v>442</v>
      </c>
      <c r="Q80" s="897" t="s">
        <v>755</v>
      </c>
      <c r="R80" s="906"/>
      <c r="S80" s="895"/>
      <c r="T80" s="895" t="s">
        <v>442</v>
      </c>
      <c r="U80" s="895"/>
      <c r="V80" s="895" t="s">
        <v>445</v>
      </c>
      <c r="W80" s="895"/>
      <c r="X80" s="895"/>
      <c r="Y80" s="895"/>
      <c r="Z80" s="895"/>
      <c r="AA80" s="895"/>
    </row>
    <row r="81" spans="1:27" ht="60.75" customHeight="1" x14ac:dyDescent="0.25">
      <c r="A81" s="81" t="s">
        <v>501</v>
      </c>
      <c r="B81" s="894" t="s">
        <v>442</v>
      </c>
      <c r="C81" s="894"/>
      <c r="D81" s="895" t="s">
        <v>555</v>
      </c>
      <c r="E81" s="895"/>
      <c r="F81" s="895" t="s">
        <v>612</v>
      </c>
      <c r="G81" s="895"/>
      <c r="H81" s="895" t="s">
        <v>655</v>
      </c>
      <c r="I81" s="895"/>
      <c r="J81" s="896" t="s">
        <v>442</v>
      </c>
      <c r="K81" s="895"/>
      <c r="L81" s="895"/>
      <c r="M81" s="895"/>
      <c r="N81" s="895" t="s">
        <v>731</v>
      </c>
      <c r="O81" s="895"/>
      <c r="P81" s="935">
        <v>10</v>
      </c>
      <c r="Q81" s="897"/>
      <c r="R81" s="895" t="s">
        <v>802</v>
      </c>
      <c r="S81" s="895"/>
      <c r="T81" s="895" t="s">
        <v>819</v>
      </c>
      <c r="U81" s="895"/>
      <c r="V81" s="895" t="s">
        <v>555</v>
      </c>
      <c r="W81" s="895"/>
      <c r="X81" s="895"/>
      <c r="Y81" s="895"/>
      <c r="Z81" s="895"/>
      <c r="AA81" s="895"/>
    </row>
    <row r="82" spans="1:27" ht="55.5" customHeight="1" x14ac:dyDescent="0.25">
      <c r="A82" s="81" t="s">
        <v>502</v>
      </c>
      <c r="B82" s="894" t="s">
        <v>442</v>
      </c>
      <c r="C82" s="894"/>
      <c r="D82" s="895" t="s">
        <v>583</v>
      </c>
      <c r="E82" s="895"/>
      <c r="F82" s="895" t="s">
        <v>613</v>
      </c>
      <c r="G82" s="895"/>
      <c r="H82" s="895" t="s">
        <v>656</v>
      </c>
      <c r="I82" s="895"/>
      <c r="J82" s="896" t="s">
        <v>704</v>
      </c>
      <c r="K82" s="895"/>
      <c r="L82" s="895"/>
      <c r="M82" s="895"/>
      <c r="N82" s="895" t="s">
        <v>732</v>
      </c>
      <c r="O82" s="895"/>
      <c r="P82" s="897" t="s">
        <v>756</v>
      </c>
      <c r="Q82" s="897"/>
      <c r="R82" s="906" t="s">
        <v>803</v>
      </c>
      <c r="S82" s="895"/>
      <c r="T82" s="895" t="s">
        <v>820</v>
      </c>
      <c r="U82" s="895"/>
      <c r="V82" s="895" t="s">
        <v>869</v>
      </c>
      <c r="W82" s="895" t="s">
        <v>870</v>
      </c>
      <c r="X82" s="895"/>
      <c r="Y82" s="895"/>
      <c r="Z82" s="895" t="s">
        <v>442</v>
      </c>
      <c r="AA82" s="895"/>
    </row>
    <row r="83" spans="1:27" ht="69.75" customHeight="1" x14ac:dyDescent="0.25">
      <c r="A83" s="81" t="s">
        <v>503</v>
      </c>
      <c r="B83" s="894" t="s">
        <v>504</v>
      </c>
      <c r="C83" s="894"/>
      <c r="D83" s="916" t="s">
        <v>584</v>
      </c>
      <c r="E83" s="895"/>
      <c r="F83" s="895" t="s">
        <v>614</v>
      </c>
      <c r="G83" s="895"/>
      <c r="H83" s="895" t="s">
        <v>657</v>
      </c>
      <c r="I83" s="895"/>
      <c r="J83" s="896" t="s">
        <v>704</v>
      </c>
      <c r="K83" s="895"/>
      <c r="L83" s="895"/>
      <c r="M83" s="895"/>
      <c r="N83" s="895" t="s">
        <v>733</v>
      </c>
      <c r="O83" s="895"/>
      <c r="P83" s="897" t="s">
        <v>757</v>
      </c>
      <c r="Q83" s="897"/>
      <c r="R83" s="906" t="s">
        <v>794</v>
      </c>
      <c r="S83" s="895"/>
      <c r="T83" s="895" t="s">
        <v>821</v>
      </c>
      <c r="U83" s="895"/>
      <c r="V83" s="895" t="s">
        <v>871</v>
      </c>
      <c r="W83" s="895"/>
      <c r="X83" s="895" t="s">
        <v>893</v>
      </c>
      <c r="Y83" s="895"/>
      <c r="Z83" s="895" t="s">
        <v>442</v>
      </c>
      <c r="AA83" s="895"/>
    </row>
    <row r="84" spans="1:27" ht="15.75" customHeight="1" x14ac:dyDescent="0.25">
      <c r="A84" s="235" t="s">
        <v>475</v>
      </c>
      <c r="B84" s="921"/>
      <c r="C84" s="921"/>
      <c r="D84" s="922"/>
      <c r="E84" s="922"/>
      <c r="F84" s="922"/>
      <c r="G84" s="922"/>
      <c r="H84" s="922"/>
      <c r="I84" s="922"/>
      <c r="J84" s="922"/>
      <c r="K84" s="922"/>
      <c r="L84" s="922"/>
      <c r="M84" s="922"/>
      <c r="N84" s="922"/>
      <c r="O84" s="922"/>
      <c r="P84" s="923"/>
      <c r="Q84" s="924"/>
      <c r="R84" s="922"/>
      <c r="S84" s="922"/>
      <c r="T84" s="922"/>
      <c r="U84" s="922"/>
      <c r="V84" s="922"/>
      <c r="W84" s="922"/>
      <c r="X84" s="922"/>
      <c r="Y84" s="922"/>
      <c r="Z84" s="922"/>
      <c r="AA84" s="922"/>
    </row>
    <row r="85" spans="1:27" ht="29.25" customHeight="1" x14ac:dyDescent="0.25">
      <c r="A85" s="81" t="s">
        <v>505</v>
      </c>
      <c r="B85" s="921"/>
      <c r="C85" s="921"/>
      <c r="D85" s="922"/>
      <c r="E85" s="922"/>
      <c r="F85" s="922"/>
      <c r="G85" s="922"/>
      <c r="H85" s="922"/>
      <c r="I85" s="922"/>
      <c r="J85" s="922"/>
      <c r="K85" s="922"/>
      <c r="L85" s="922"/>
      <c r="M85" s="922"/>
      <c r="N85" s="922"/>
      <c r="O85" s="922"/>
      <c r="P85" s="923"/>
      <c r="Q85" s="924"/>
      <c r="R85" s="922"/>
      <c r="S85" s="922"/>
      <c r="T85" s="922"/>
      <c r="U85" s="922"/>
      <c r="V85" s="922"/>
      <c r="W85" s="922"/>
      <c r="X85" s="922"/>
      <c r="Y85" s="922"/>
      <c r="Z85" s="922"/>
      <c r="AA85" s="922"/>
    </row>
    <row r="86" spans="1:27" ht="7.5" customHeight="1" x14ac:dyDescent="0.25">
      <c r="A86" s="81"/>
      <c r="B86" s="907"/>
      <c r="C86" s="907"/>
      <c r="D86" s="895"/>
      <c r="E86" s="895"/>
      <c r="F86" s="895"/>
      <c r="G86" s="895"/>
      <c r="H86" s="908"/>
      <c r="I86" s="908"/>
      <c r="J86" s="908"/>
      <c r="K86" s="908"/>
      <c r="L86" s="908"/>
      <c r="M86" s="908"/>
      <c r="N86" s="908"/>
      <c r="O86" s="908"/>
      <c r="P86" s="909"/>
      <c r="Q86" s="910"/>
      <c r="R86" s="908"/>
      <c r="S86" s="908"/>
      <c r="T86" s="908"/>
      <c r="U86" s="908"/>
      <c r="V86" s="908"/>
      <c r="W86" s="908"/>
      <c r="X86" s="927"/>
      <c r="Y86" s="908"/>
      <c r="Z86" s="927"/>
      <c r="AA86" s="908"/>
    </row>
    <row r="87" spans="1:27" x14ac:dyDescent="0.25">
      <c r="A87" s="229" t="s">
        <v>506</v>
      </c>
      <c r="B87" s="404"/>
      <c r="C87" s="405" t="s">
        <v>430</v>
      </c>
      <c r="D87" s="890"/>
      <c r="E87" s="891" t="s">
        <v>430</v>
      </c>
      <c r="F87" s="890"/>
      <c r="G87" s="891" t="s">
        <v>430</v>
      </c>
      <c r="H87" s="911"/>
      <c r="I87" s="893" t="s">
        <v>430</v>
      </c>
      <c r="J87" s="911"/>
      <c r="K87" s="893" t="s">
        <v>430</v>
      </c>
      <c r="L87" s="911"/>
      <c r="M87" s="893" t="s">
        <v>430</v>
      </c>
      <c r="N87" s="911"/>
      <c r="O87" s="893" t="s">
        <v>430</v>
      </c>
      <c r="P87" s="912"/>
      <c r="Q87" s="913"/>
      <c r="R87" s="911"/>
      <c r="S87" s="893" t="s">
        <v>430</v>
      </c>
      <c r="T87" s="911"/>
      <c r="U87" s="893" t="s">
        <v>430</v>
      </c>
      <c r="V87" s="911"/>
      <c r="W87" s="893" t="s">
        <v>430</v>
      </c>
      <c r="X87" s="911"/>
      <c r="Y87" s="893" t="s">
        <v>430</v>
      </c>
      <c r="Z87" s="911"/>
      <c r="AA87" s="893" t="s">
        <v>430</v>
      </c>
    </row>
    <row r="88" spans="1:27" s="944" customFormat="1" ht="31.5" x14ac:dyDescent="0.25">
      <c r="A88" s="81" t="s">
        <v>507</v>
      </c>
      <c r="B88" s="931" t="s">
        <v>508</v>
      </c>
      <c r="C88" s="931"/>
      <c r="D88" s="931" t="s">
        <v>585</v>
      </c>
      <c r="E88" s="931"/>
      <c r="F88" s="931" t="s">
        <v>598</v>
      </c>
      <c r="G88" s="931"/>
      <c r="H88" s="942" t="s">
        <v>649</v>
      </c>
      <c r="I88" s="931" t="s">
        <v>654</v>
      </c>
      <c r="J88" s="932" t="s">
        <v>442</v>
      </c>
      <c r="K88" s="931"/>
      <c r="L88" s="931">
        <v>41</v>
      </c>
      <c r="M88" s="931"/>
      <c r="N88" s="931">
        <v>3201</v>
      </c>
      <c r="O88" s="931"/>
      <c r="P88" s="933" t="s">
        <v>758</v>
      </c>
      <c r="Q88" s="933"/>
      <c r="R88" s="931" t="s">
        <v>804</v>
      </c>
      <c r="S88" s="931"/>
      <c r="T88" s="931" t="s">
        <v>822</v>
      </c>
      <c r="U88" s="931"/>
      <c r="V88" s="931" t="s">
        <v>872</v>
      </c>
      <c r="W88" s="931"/>
      <c r="X88" s="943"/>
      <c r="Y88" s="931"/>
      <c r="Z88" s="943">
        <v>11889</v>
      </c>
      <c r="AA88" s="931"/>
    </row>
    <row r="89" spans="1:27" s="944" customFormat="1" ht="31.5" x14ac:dyDescent="0.25">
      <c r="A89" s="81" t="s">
        <v>510</v>
      </c>
      <c r="B89" s="931" t="s">
        <v>442</v>
      </c>
      <c r="C89" s="931"/>
      <c r="D89" s="931" t="s">
        <v>586</v>
      </c>
      <c r="E89" s="931"/>
      <c r="F89" s="931" t="s">
        <v>598</v>
      </c>
      <c r="G89" s="931"/>
      <c r="H89" s="942" t="s">
        <v>649</v>
      </c>
      <c r="I89" s="931" t="s">
        <v>654</v>
      </c>
      <c r="J89" s="932" t="s">
        <v>442</v>
      </c>
      <c r="K89" s="931"/>
      <c r="L89" s="931">
        <v>437</v>
      </c>
      <c r="M89" s="931"/>
      <c r="N89" s="931">
        <v>3201</v>
      </c>
      <c r="O89" s="931"/>
      <c r="P89" s="933" t="s">
        <v>758</v>
      </c>
      <c r="Q89" s="933" t="s">
        <v>759</v>
      </c>
      <c r="R89" s="931"/>
      <c r="S89" s="931"/>
      <c r="T89" s="931" t="s">
        <v>823</v>
      </c>
      <c r="U89" s="931"/>
      <c r="V89" s="945">
        <v>3725.199951171875</v>
      </c>
      <c r="W89" s="931"/>
      <c r="X89" s="943"/>
      <c r="Y89" s="931"/>
      <c r="Z89" s="943">
        <v>11889</v>
      </c>
      <c r="AA89" s="931"/>
    </row>
    <row r="90" spans="1:27" s="944" customFormat="1" x14ac:dyDescent="0.25">
      <c r="A90" s="81" t="s">
        <v>511</v>
      </c>
      <c r="B90" s="931" t="s">
        <v>442</v>
      </c>
      <c r="C90" s="931"/>
      <c r="D90" s="931" t="s">
        <v>560</v>
      </c>
      <c r="E90" s="931"/>
      <c r="F90" s="931" t="s">
        <v>598</v>
      </c>
      <c r="G90" s="931"/>
      <c r="H90" s="931" t="s">
        <v>445</v>
      </c>
      <c r="I90" s="931"/>
      <c r="J90" s="932" t="s">
        <v>442</v>
      </c>
      <c r="K90" s="931"/>
      <c r="L90" s="931" t="s">
        <v>442</v>
      </c>
      <c r="M90" s="931"/>
      <c r="N90" s="931" t="s">
        <v>442</v>
      </c>
      <c r="O90" s="931"/>
      <c r="P90" s="946"/>
      <c r="Q90" s="933"/>
      <c r="R90" s="931"/>
      <c r="S90" s="931"/>
      <c r="T90" s="931" t="s">
        <v>442</v>
      </c>
      <c r="U90" s="931"/>
      <c r="V90" s="931" t="s">
        <v>445</v>
      </c>
      <c r="W90" s="931"/>
      <c r="X90" s="943"/>
      <c r="Y90" s="931"/>
      <c r="Z90" s="943"/>
      <c r="AA90" s="931"/>
    </row>
    <row r="91" spans="1:27" ht="204.75" x14ac:dyDescent="0.25">
      <c r="A91" s="81" t="s">
        <v>513</v>
      </c>
      <c r="B91" s="894" t="s">
        <v>442</v>
      </c>
      <c r="C91" s="894"/>
      <c r="D91" s="895" t="s">
        <v>587</v>
      </c>
      <c r="E91" s="895"/>
      <c r="F91" s="895" t="s">
        <v>615</v>
      </c>
      <c r="G91" s="895"/>
      <c r="H91" s="895" t="s">
        <v>658</v>
      </c>
      <c r="I91" s="895" t="s">
        <v>659</v>
      </c>
      <c r="J91" s="896" t="s">
        <v>442</v>
      </c>
      <c r="K91" s="895"/>
      <c r="L91" s="928"/>
      <c r="M91" s="895"/>
      <c r="N91" s="895" t="s">
        <v>734</v>
      </c>
      <c r="O91" s="895"/>
      <c r="P91" s="897" t="s">
        <v>760</v>
      </c>
      <c r="Q91" s="897"/>
      <c r="R91" s="895"/>
      <c r="S91" s="895"/>
      <c r="T91" s="895" t="s">
        <v>442</v>
      </c>
      <c r="U91" s="895"/>
      <c r="V91" s="895" t="s">
        <v>873</v>
      </c>
      <c r="W91" s="895"/>
      <c r="X91" s="927"/>
      <c r="Y91" s="895"/>
      <c r="Z91" s="927" t="s">
        <v>442</v>
      </c>
      <c r="AA91" s="895"/>
    </row>
    <row r="92" spans="1:27" ht="234.6" customHeight="1" x14ac:dyDescent="0.25">
      <c r="A92" s="79" t="s">
        <v>514</v>
      </c>
      <c r="B92" s="894" t="s">
        <v>516</v>
      </c>
      <c r="C92" s="894"/>
      <c r="D92" s="895" t="s">
        <v>588</v>
      </c>
      <c r="E92" s="895" t="s">
        <v>589</v>
      </c>
      <c r="F92" s="897" t="s">
        <v>616</v>
      </c>
      <c r="G92" s="895"/>
      <c r="H92" s="895" t="s">
        <v>660</v>
      </c>
      <c r="I92" s="895" t="s">
        <v>661</v>
      </c>
      <c r="J92" s="896" t="s">
        <v>705</v>
      </c>
      <c r="K92" s="895"/>
      <c r="L92" s="895"/>
      <c r="M92" s="895"/>
      <c r="N92" s="930" t="s">
        <v>927</v>
      </c>
      <c r="O92" s="895"/>
      <c r="P92" s="897" t="s">
        <v>761</v>
      </c>
      <c r="Q92" s="897"/>
      <c r="R92" s="895" t="s">
        <v>805</v>
      </c>
      <c r="S92" s="895"/>
      <c r="T92" s="895" t="s">
        <v>824</v>
      </c>
      <c r="U92" s="895"/>
      <c r="V92" s="895" t="s">
        <v>874</v>
      </c>
      <c r="W92" s="895"/>
      <c r="X92" s="927"/>
      <c r="Y92" s="895"/>
      <c r="Z92" s="927" t="s">
        <v>442</v>
      </c>
      <c r="AA92" s="895"/>
    </row>
    <row r="93" spans="1:27" ht="15.75" customHeight="1" x14ac:dyDescent="0.25">
      <c r="A93" s="79" t="s">
        <v>517</v>
      </c>
      <c r="B93" s="929">
        <v>1</v>
      </c>
      <c r="C93" s="894"/>
      <c r="D93" s="895" t="s">
        <v>590</v>
      </c>
      <c r="E93" s="895"/>
      <c r="F93" s="895">
        <v>1</v>
      </c>
      <c r="G93" s="895"/>
      <c r="H93" s="919">
        <v>3.4620905984102399E-6</v>
      </c>
      <c r="I93" s="895"/>
      <c r="J93" s="895"/>
      <c r="K93" s="895"/>
      <c r="L93" s="895"/>
      <c r="M93" s="895"/>
      <c r="N93" s="895"/>
      <c r="O93" s="895"/>
      <c r="P93" s="905"/>
      <c r="Q93" s="897"/>
      <c r="R93" s="895" t="s">
        <v>445</v>
      </c>
      <c r="S93" s="895"/>
      <c r="T93" s="895" t="s">
        <v>825</v>
      </c>
      <c r="U93" s="895"/>
      <c r="V93" s="895" t="s">
        <v>875</v>
      </c>
      <c r="W93" s="895"/>
      <c r="X93" s="927"/>
      <c r="Y93" s="895"/>
      <c r="Z93" s="927" t="s">
        <v>442</v>
      </c>
      <c r="AA93" s="895"/>
    </row>
    <row r="94" spans="1:27" ht="7.5" customHeight="1" x14ac:dyDescent="0.25">
      <c r="A94" s="81"/>
      <c r="B94" s="907"/>
      <c r="C94" s="907"/>
      <c r="D94" s="895"/>
      <c r="E94" s="895"/>
      <c r="F94" s="895"/>
      <c r="G94" s="895"/>
      <c r="H94" s="908"/>
      <c r="I94" s="908"/>
      <c r="J94" s="908"/>
      <c r="K94" s="908"/>
      <c r="L94" s="908"/>
      <c r="M94" s="908"/>
      <c r="N94" s="908"/>
      <c r="O94" s="908"/>
      <c r="P94" s="909"/>
      <c r="Q94" s="910"/>
      <c r="R94" s="908"/>
      <c r="S94" s="908"/>
      <c r="T94" s="908"/>
      <c r="U94" s="908"/>
      <c r="V94" s="908"/>
      <c r="W94" s="908"/>
      <c r="X94" s="927"/>
      <c r="Y94" s="908"/>
      <c r="Z94" s="927"/>
      <c r="AA94" s="908"/>
    </row>
    <row r="95" spans="1:27" x14ac:dyDescent="0.25">
      <c r="A95" s="229" t="s">
        <v>518</v>
      </c>
      <c r="B95" s="404"/>
      <c r="C95" s="405" t="s">
        <v>430</v>
      </c>
      <c r="D95" s="890"/>
      <c r="E95" s="891" t="s">
        <v>430</v>
      </c>
      <c r="F95" s="890"/>
      <c r="G95" s="891" t="s">
        <v>430</v>
      </c>
      <c r="H95" s="911"/>
      <c r="I95" s="893" t="s">
        <v>430</v>
      </c>
      <c r="J95" s="911"/>
      <c r="K95" s="893" t="s">
        <v>430</v>
      </c>
      <c r="L95" s="911"/>
      <c r="M95" s="893" t="s">
        <v>430</v>
      </c>
      <c r="N95" s="911"/>
      <c r="O95" s="893" t="s">
        <v>430</v>
      </c>
      <c r="P95" s="912"/>
      <c r="Q95" s="913"/>
      <c r="R95" s="911"/>
      <c r="S95" s="893" t="s">
        <v>430</v>
      </c>
      <c r="T95" s="911"/>
      <c r="U95" s="893" t="s">
        <v>430</v>
      </c>
      <c r="V95" s="911"/>
      <c r="W95" s="893" t="s">
        <v>430</v>
      </c>
      <c r="X95" s="1022"/>
      <c r="Y95" s="893" t="s">
        <v>430</v>
      </c>
      <c r="Z95" s="911"/>
      <c r="AA95" s="893" t="s">
        <v>430</v>
      </c>
    </row>
    <row r="96" spans="1:27" ht="408.75" customHeight="1" x14ac:dyDescent="0.25">
      <c r="A96" s="81" t="s">
        <v>519</v>
      </c>
      <c r="B96" s="894" t="s">
        <v>520</v>
      </c>
      <c r="C96" s="894"/>
      <c r="D96" s="895" t="s">
        <v>591</v>
      </c>
      <c r="E96" s="895"/>
      <c r="F96" s="895" t="s">
        <v>617</v>
      </c>
      <c r="G96" s="895"/>
      <c r="H96" s="895" t="s">
        <v>662</v>
      </c>
      <c r="I96" s="895" t="s">
        <v>663</v>
      </c>
      <c r="J96" s="896" t="s">
        <v>706</v>
      </c>
      <c r="K96" s="895"/>
      <c r="L96" s="895" t="s">
        <v>917</v>
      </c>
      <c r="M96" s="895"/>
      <c r="N96" s="895" t="s">
        <v>735</v>
      </c>
      <c r="O96" s="895"/>
      <c r="P96" s="898" t="s">
        <v>763</v>
      </c>
      <c r="Q96" s="897" t="s">
        <v>764</v>
      </c>
      <c r="R96" s="895" t="s">
        <v>806</v>
      </c>
      <c r="S96" s="895"/>
      <c r="T96" s="895" t="s">
        <v>826</v>
      </c>
      <c r="U96" s="895"/>
      <c r="V96" s="895" t="s">
        <v>876</v>
      </c>
      <c r="W96" s="1020"/>
      <c r="X96" s="1023"/>
      <c r="Y96" s="1021"/>
      <c r="Z96" s="927" t="s">
        <v>442</v>
      </c>
      <c r="AA96" s="895"/>
    </row>
  </sheetData>
  <dataValidations count="4">
    <dataValidation type="list" allowBlank="1" showInputMessage="1" showErrorMessage="1" sqref="B79 D79 F79 H79 N79 P79 R79 T79 X79 V79 L79 Z79">
      <formula1>"National mobility survey, Automatic traffic measuring points, Traffic counts during measurements, Other (please specify)"</formula1>
    </dataValidation>
    <dataValidation type="list" allowBlank="1" showInputMessage="1" showErrorMessage="1" sqref="B40 D40 F40 H40 J40 N40 P40 R40 T40 X40 V40 L40 Z40">
      <formula1>"Please select, Vehicle, Driver, Rider, Passenger, Driver and Passenger, Rider and Passenger, Other (please specify)"</formula1>
    </dataValidation>
    <dataValidation type="list" allowBlank="1" showInputMessage="1" showErrorMessage="1" sqref="B6 D6 F6 H6 J6 N6 P6 R6 T6 X6 V6 L6 Z6">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41 D41 F41 H41 J41 N41 P41 R41 T41 X41 V41 L41 Z41">
      <formula1>"Please select, Simple random, Stratified random, Other (please specify)"</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zoomScale="25" zoomScaleNormal="25" workbookViewId="0">
      <pane xSplit="1" ySplit="3" topLeftCell="B4" activePane="bottomRight" state="frozen"/>
      <selection pane="topRight" activeCell="B1" sqref="B1"/>
      <selection pane="bottomLeft" activeCell="A2" sqref="A2"/>
      <selection pane="bottomRight" activeCell="B5" sqref="B5"/>
    </sheetView>
  </sheetViews>
  <sheetFormatPr defaultRowHeight="15.75" x14ac:dyDescent="0.25"/>
  <cols>
    <col min="1" max="1" width="79" bestFit="1" customWidth="1"/>
    <col min="2" max="27" width="49.28515625" customWidth="1"/>
  </cols>
  <sheetData>
    <row r="1" spans="1:27" ht="20.25" x14ac:dyDescent="0.3">
      <c r="A1" s="24" t="s">
        <v>118</v>
      </c>
    </row>
    <row r="2" spans="1:27" ht="18" x14ac:dyDescent="0.25">
      <c r="A2" s="73" t="s">
        <v>1</v>
      </c>
    </row>
    <row r="3" spans="1:27" ht="20.25" x14ac:dyDescent="0.3">
      <c r="A3" s="226"/>
      <c r="B3" s="227" t="s">
        <v>522</v>
      </c>
      <c r="C3" s="228"/>
      <c r="D3" s="227" t="s">
        <v>530</v>
      </c>
      <c r="E3" s="228"/>
      <c r="F3" s="227" t="s">
        <v>594</v>
      </c>
      <c r="G3" s="228"/>
      <c r="H3" s="227" t="s">
        <v>918</v>
      </c>
      <c r="I3" s="228"/>
      <c r="J3" s="227" t="s">
        <v>633</v>
      </c>
      <c r="K3" s="228"/>
      <c r="L3" s="227" t="s">
        <v>691</v>
      </c>
      <c r="M3" s="228"/>
      <c r="N3" s="227" t="s">
        <v>895</v>
      </c>
      <c r="O3" s="228"/>
      <c r="P3" s="227" t="s">
        <v>715</v>
      </c>
      <c r="Q3" s="228"/>
      <c r="R3" s="227" t="s">
        <v>742</v>
      </c>
      <c r="S3" s="228"/>
      <c r="T3" s="227" t="s">
        <v>777</v>
      </c>
      <c r="U3" s="228"/>
      <c r="V3" s="227" t="s">
        <v>807</v>
      </c>
      <c r="W3" s="228"/>
      <c r="X3" s="227" t="s">
        <v>842</v>
      </c>
      <c r="Y3" s="228"/>
      <c r="Z3" s="227" t="s">
        <v>989</v>
      </c>
      <c r="AA3" s="228"/>
    </row>
    <row r="4" spans="1:27" x14ac:dyDescent="0.25">
      <c r="A4" s="229" t="s">
        <v>429</v>
      </c>
      <c r="B4" s="230"/>
      <c r="C4" s="231" t="s">
        <v>430</v>
      </c>
      <c r="D4" s="230"/>
      <c r="E4" s="231" t="s">
        <v>430</v>
      </c>
      <c r="F4" s="230"/>
      <c r="G4" s="231" t="s">
        <v>430</v>
      </c>
      <c r="H4" s="230"/>
      <c r="I4" s="231" t="s">
        <v>430</v>
      </c>
      <c r="J4" s="230"/>
      <c r="K4" s="231" t="s">
        <v>430</v>
      </c>
      <c r="L4" s="230"/>
      <c r="M4" s="231" t="s">
        <v>430</v>
      </c>
      <c r="N4" s="231"/>
      <c r="O4" s="231" t="s">
        <v>430</v>
      </c>
      <c r="P4" s="230"/>
      <c r="Q4" s="231" t="s">
        <v>430</v>
      </c>
      <c r="R4" s="230"/>
      <c r="S4" s="231" t="s">
        <v>430</v>
      </c>
      <c r="T4" s="230"/>
      <c r="U4" s="231" t="s">
        <v>430</v>
      </c>
      <c r="V4" s="230"/>
      <c r="W4" s="231" t="s">
        <v>430</v>
      </c>
      <c r="X4" s="230"/>
      <c r="Y4" s="231" t="s">
        <v>430</v>
      </c>
      <c r="Z4" s="230"/>
      <c r="AA4" s="231" t="s">
        <v>430</v>
      </c>
    </row>
    <row r="5" spans="1:27" ht="125.25" customHeight="1" x14ac:dyDescent="0.25">
      <c r="A5" s="232" t="s">
        <v>431</v>
      </c>
      <c r="B5" s="894" t="s">
        <v>432</v>
      </c>
      <c r="C5" s="894"/>
      <c r="D5" s="894" t="s">
        <v>531</v>
      </c>
      <c r="E5" s="907"/>
      <c r="F5" s="894" t="s">
        <v>618</v>
      </c>
      <c r="G5" s="894"/>
      <c r="H5" s="894" t="s">
        <v>896</v>
      </c>
      <c r="I5" s="948"/>
      <c r="J5" s="894" t="s">
        <v>664</v>
      </c>
      <c r="K5" s="894"/>
      <c r="L5" s="949" t="s">
        <v>692</v>
      </c>
      <c r="M5" s="894"/>
      <c r="N5" s="948" t="s">
        <v>896</v>
      </c>
      <c r="O5" s="948"/>
      <c r="P5" s="948" t="s">
        <v>736</v>
      </c>
      <c r="Q5" s="948"/>
      <c r="R5" s="950" t="s">
        <v>765</v>
      </c>
      <c r="S5" s="950"/>
      <c r="T5" s="948" t="s">
        <v>778</v>
      </c>
      <c r="U5" s="948"/>
      <c r="V5" s="948" t="s">
        <v>827</v>
      </c>
      <c r="W5" s="948"/>
      <c r="X5" s="948" t="s">
        <v>877</v>
      </c>
      <c r="Y5" s="948"/>
      <c r="Z5" s="948" t="s">
        <v>992</v>
      </c>
      <c r="AA5" s="948"/>
    </row>
    <row r="6" spans="1:27" ht="31.5" x14ac:dyDescent="0.25">
      <c r="A6" s="81" t="s">
        <v>433</v>
      </c>
      <c r="B6" s="894" t="s">
        <v>434</v>
      </c>
      <c r="C6" s="894"/>
      <c r="D6" s="907" t="s">
        <v>434</v>
      </c>
      <c r="E6" s="907" t="s">
        <v>532</v>
      </c>
      <c r="F6" s="894" t="s">
        <v>434</v>
      </c>
      <c r="G6" s="894"/>
      <c r="H6" s="894" t="s">
        <v>434</v>
      </c>
      <c r="I6" s="894"/>
      <c r="J6" s="894" t="s">
        <v>434</v>
      </c>
      <c r="K6" s="894" t="s">
        <v>636</v>
      </c>
      <c r="L6" s="894" t="s">
        <v>434</v>
      </c>
      <c r="M6" s="894"/>
      <c r="N6" s="894" t="s">
        <v>434</v>
      </c>
      <c r="O6" s="894"/>
      <c r="P6" s="894" t="s">
        <v>434</v>
      </c>
      <c r="Q6" s="894" t="s">
        <v>717</v>
      </c>
      <c r="R6" s="948" t="s">
        <v>434</v>
      </c>
      <c r="S6" s="948"/>
      <c r="T6" s="894" t="s">
        <v>434</v>
      </c>
      <c r="U6" s="894"/>
      <c r="V6" s="894" t="s">
        <v>434</v>
      </c>
      <c r="W6" s="894"/>
      <c r="X6" s="894" t="s">
        <v>434</v>
      </c>
      <c r="Y6" s="894"/>
      <c r="Z6" s="1026" t="s">
        <v>434</v>
      </c>
      <c r="AA6" s="894"/>
    </row>
    <row r="7" spans="1:27" x14ac:dyDescent="0.25">
      <c r="A7" s="81" t="s">
        <v>435</v>
      </c>
      <c r="B7" s="899"/>
      <c r="C7" s="899"/>
      <c r="D7" s="951"/>
      <c r="E7" s="951"/>
      <c r="F7" s="899"/>
      <c r="G7" s="899"/>
      <c r="H7" s="952"/>
      <c r="I7" s="952"/>
      <c r="J7" s="899"/>
      <c r="K7" s="899"/>
      <c r="L7" s="899"/>
      <c r="M7" s="899"/>
      <c r="N7" s="952"/>
      <c r="O7" s="952"/>
      <c r="P7" s="952"/>
      <c r="Q7" s="952"/>
      <c r="R7" s="953"/>
      <c r="S7" s="954"/>
      <c r="T7" s="952"/>
      <c r="U7" s="952"/>
      <c r="V7" s="952"/>
      <c r="W7" s="952"/>
      <c r="X7" s="952"/>
      <c r="Y7" s="952"/>
      <c r="Z7" s="952"/>
      <c r="AA7" s="952"/>
    </row>
    <row r="8" spans="1:27" x14ac:dyDescent="0.25">
      <c r="A8" s="233" t="s">
        <v>436</v>
      </c>
      <c r="B8" s="899"/>
      <c r="C8" s="899"/>
      <c r="D8" s="951"/>
      <c r="E8" s="951"/>
      <c r="F8" s="899"/>
      <c r="G8" s="899"/>
      <c r="H8" s="952"/>
      <c r="I8" s="952"/>
      <c r="J8" s="899"/>
      <c r="K8" s="899"/>
      <c r="L8" s="899"/>
      <c r="M8" s="899"/>
      <c r="N8" s="952"/>
      <c r="O8" s="952"/>
      <c r="P8" s="952"/>
      <c r="Q8" s="952"/>
      <c r="R8" s="953"/>
      <c r="S8" s="954"/>
      <c r="T8" s="952"/>
      <c r="U8" s="952"/>
      <c r="V8" s="952"/>
      <c r="W8" s="952"/>
      <c r="X8" s="952"/>
      <c r="Y8" s="952"/>
      <c r="Z8" s="952"/>
      <c r="AA8" s="952"/>
    </row>
    <row r="9" spans="1:27" ht="173.25" x14ac:dyDescent="0.25">
      <c r="A9" s="234" t="s">
        <v>29</v>
      </c>
      <c r="B9" s="894" t="s">
        <v>437</v>
      </c>
      <c r="C9" s="894"/>
      <c r="D9" s="894" t="s">
        <v>533</v>
      </c>
      <c r="E9" s="907"/>
      <c r="F9" s="894" t="s">
        <v>437</v>
      </c>
      <c r="G9" s="894"/>
      <c r="H9" s="894" t="s">
        <v>897</v>
      </c>
      <c r="I9" s="894"/>
      <c r="J9" s="894" t="s">
        <v>665</v>
      </c>
      <c r="K9" s="894" t="s">
        <v>666</v>
      </c>
      <c r="L9" s="894" t="s">
        <v>693</v>
      </c>
      <c r="M9" s="894"/>
      <c r="N9" s="894" t="s">
        <v>897</v>
      </c>
      <c r="O9" s="894"/>
      <c r="P9" s="894" t="s">
        <v>718</v>
      </c>
      <c r="Q9" s="894"/>
      <c r="R9" s="955" t="s">
        <v>744</v>
      </c>
      <c r="S9" s="950"/>
      <c r="T9" s="894" t="s">
        <v>779</v>
      </c>
      <c r="U9" s="894"/>
      <c r="V9" s="949" t="s">
        <v>437</v>
      </c>
      <c r="W9" s="949"/>
      <c r="X9" s="894" t="s">
        <v>846</v>
      </c>
      <c r="Y9" s="894"/>
      <c r="Z9" s="894" t="s">
        <v>442</v>
      </c>
      <c r="AA9" s="894"/>
    </row>
    <row r="10" spans="1:27" ht="192" customHeight="1" x14ac:dyDescent="0.25">
      <c r="A10" s="234" t="s">
        <v>28</v>
      </c>
      <c r="B10" s="894" t="s">
        <v>439</v>
      </c>
      <c r="C10" s="894"/>
      <c r="D10" s="894" t="s">
        <v>534</v>
      </c>
      <c r="E10" s="907"/>
      <c r="F10" s="894" t="s">
        <v>619</v>
      </c>
      <c r="G10" s="894"/>
      <c r="H10" s="894" t="s">
        <v>898</v>
      </c>
      <c r="I10" s="894"/>
      <c r="J10" s="894" t="s">
        <v>667</v>
      </c>
      <c r="K10" s="894" t="s">
        <v>668</v>
      </c>
      <c r="L10" s="894" t="s">
        <v>445</v>
      </c>
      <c r="M10" s="894"/>
      <c r="N10" s="894" t="s">
        <v>898</v>
      </c>
      <c r="O10" s="894"/>
      <c r="P10" s="894" t="s">
        <v>719</v>
      </c>
      <c r="Q10" s="894"/>
      <c r="R10" s="955" t="s">
        <v>745</v>
      </c>
      <c r="S10" s="950"/>
      <c r="T10" s="894" t="s">
        <v>780</v>
      </c>
      <c r="U10" s="894"/>
      <c r="V10" s="949" t="s">
        <v>439</v>
      </c>
      <c r="W10" s="949"/>
      <c r="X10" s="894" t="s">
        <v>847</v>
      </c>
      <c r="Y10" s="894"/>
      <c r="Z10" s="894" t="s">
        <v>442</v>
      </c>
      <c r="AA10" s="894"/>
    </row>
    <row r="11" spans="1:27" ht="381.75" customHeight="1" x14ac:dyDescent="0.25">
      <c r="A11" s="234" t="s">
        <v>26</v>
      </c>
      <c r="B11" s="894" t="s">
        <v>441</v>
      </c>
      <c r="C11" s="894"/>
      <c r="D11" s="907" t="s">
        <v>535</v>
      </c>
      <c r="E11" s="907"/>
      <c r="F11" s="894" t="s">
        <v>620</v>
      </c>
      <c r="G11" s="894"/>
      <c r="H11" s="894" t="s">
        <v>919</v>
      </c>
      <c r="I11" s="894"/>
      <c r="J11" s="894" t="s">
        <v>669</v>
      </c>
      <c r="K11" s="894" t="s">
        <v>670</v>
      </c>
      <c r="L11" s="894" t="s">
        <v>445</v>
      </c>
      <c r="M11" s="894"/>
      <c r="N11" s="894" t="s">
        <v>899</v>
      </c>
      <c r="O11" s="894"/>
      <c r="P11" s="894" t="s">
        <v>720</v>
      </c>
      <c r="Q11" s="894"/>
      <c r="R11" s="956" t="s">
        <v>746</v>
      </c>
      <c r="S11" s="948"/>
      <c r="T11" s="894" t="s">
        <v>781</v>
      </c>
      <c r="U11" s="894"/>
      <c r="V11" s="949" t="s">
        <v>441</v>
      </c>
      <c r="W11" s="949"/>
      <c r="X11" s="894" t="s">
        <v>848</v>
      </c>
      <c r="Y11" s="894"/>
      <c r="Z11" s="894" t="s">
        <v>442</v>
      </c>
      <c r="AA11" s="894"/>
    </row>
    <row r="12" spans="1:27" ht="174.75" customHeight="1" x14ac:dyDescent="0.25">
      <c r="A12" s="234" t="s">
        <v>841</v>
      </c>
      <c r="B12" s="894"/>
      <c r="C12" s="894"/>
      <c r="D12" s="907"/>
      <c r="E12" s="907"/>
      <c r="F12" s="894"/>
      <c r="G12" s="894"/>
      <c r="H12" s="894"/>
      <c r="I12" s="894"/>
      <c r="J12" s="894"/>
      <c r="K12" s="894"/>
      <c r="L12" s="894"/>
      <c r="M12" s="894"/>
      <c r="N12" s="894"/>
      <c r="O12" s="894"/>
      <c r="P12" s="894"/>
      <c r="Q12" s="894"/>
      <c r="R12" s="956"/>
      <c r="S12" s="948"/>
      <c r="T12" s="894"/>
      <c r="U12" s="894"/>
      <c r="V12" s="949"/>
      <c r="W12" s="949"/>
      <c r="X12" s="894" t="s">
        <v>850</v>
      </c>
      <c r="Y12" s="894"/>
      <c r="Z12" s="894" t="s">
        <v>442</v>
      </c>
      <c r="AA12" s="894"/>
    </row>
    <row r="13" spans="1:27" x14ac:dyDescent="0.25">
      <c r="A13" s="233" t="s">
        <v>443</v>
      </c>
      <c r="B13" s="899"/>
      <c r="C13" s="899"/>
      <c r="D13" s="951"/>
      <c r="E13" s="951"/>
      <c r="F13" s="899"/>
      <c r="G13" s="899"/>
      <c r="H13" s="952"/>
      <c r="I13" s="952"/>
      <c r="J13" s="899"/>
      <c r="K13" s="899"/>
      <c r="L13" s="899"/>
      <c r="M13" s="899"/>
      <c r="N13" s="952"/>
      <c r="O13" s="952"/>
      <c r="P13" s="952"/>
      <c r="Q13" s="952"/>
      <c r="R13" s="953"/>
      <c r="S13" s="954"/>
      <c r="T13" s="952"/>
      <c r="U13" s="952"/>
      <c r="V13" s="952"/>
      <c r="W13" s="952"/>
      <c r="X13" s="952"/>
      <c r="Y13" s="952"/>
      <c r="Z13" s="952"/>
      <c r="AA13" s="952"/>
    </row>
    <row r="14" spans="1:27" ht="63" x14ac:dyDescent="0.25">
      <c r="A14" s="234" t="s">
        <v>25</v>
      </c>
      <c r="B14" s="894" t="s">
        <v>444</v>
      </c>
      <c r="C14" s="894"/>
      <c r="D14" s="907" t="s">
        <v>536</v>
      </c>
      <c r="E14" s="907"/>
      <c r="F14" s="894" t="s">
        <v>621</v>
      </c>
      <c r="G14" s="894"/>
      <c r="H14" s="894" t="s">
        <v>900</v>
      </c>
      <c r="I14" s="894"/>
      <c r="J14" s="894" t="s">
        <v>639</v>
      </c>
      <c r="K14" s="894"/>
      <c r="L14" s="894"/>
      <c r="M14" s="894"/>
      <c r="N14" s="894" t="s">
        <v>900</v>
      </c>
      <c r="O14" s="894"/>
      <c r="P14" s="894" t="s">
        <v>721</v>
      </c>
      <c r="Q14" s="894"/>
      <c r="R14" s="948" t="s">
        <v>747</v>
      </c>
      <c r="S14" s="948"/>
      <c r="T14" s="894" t="s">
        <v>782</v>
      </c>
      <c r="U14" s="894"/>
      <c r="V14" s="894" t="s">
        <v>809</v>
      </c>
      <c r="W14" s="894"/>
      <c r="X14" s="894" t="s">
        <v>852</v>
      </c>
      <c r="Y14" s="894"/>
      <c r="Z14" s="894" t="s">
        <v>442</v>
      </c>
      <c r="AA14" s="894"/>
    </row>
    <row r="15" spans="1:27" x14ac:dyDescent="0.25">
      <c r="A15" s="234" t="s">
        <v>210</v>
      </c>
      <c r="B15" s="894" t="s">
        <v>442</v>
      </c>
      <c r="C15" s="894"/>
      <c r="D15" s="907" t="s">
        <v>537</v>
      </c>
      <c r="E15" s="907"/>
      <c r="F15" s="894" t="s">
        <v>598</v>
      </c>
      <c r="G15" s="894"/>
      <c r="H15" s="894" t="s">
        <v>445</v>
      </c>
      <c r="I15" s="894"/>
      <c r="J15" s="894" t="s">
        <v>445</v>
      </c>
      <c r="K15" s="894"/>
      <c r="L15" s="894"/>
      <c r="M15" s="894"/>
      <c r="N15" s="894" t="s">
        <v>445</v>
      </c>
      <c r="O15" s="894"/>
      <c r="P15" s="894" t="s">
        <v>445</v>
      </c>
      <c r="Q15" s="894"/>
      <c r="R15" s="948" t="s">
        <v>442</v>
      </c>
      <c r="S15" s="948"/>
      <c r="T15" s="894"/>
      <c r="U15" s="894"/>
      <c r="V15" s="894"/>
      <c r="W15" s="894"/>
      <c r="X15" s="894" t="s">
        <v>445</v>
      </c>
      <c r="Y15" s="894"/>
      <c r="Z15" s="894" t="s">
        <v>445</v>
      </c>
      <c r="AA15" s="894"/>
    </row>
    <row r="16" spans="1:27" ht="63" x14ac:dyDescent="0.25">
      <c r="A16" s="234" t="s">
        <v>87</v>
      </c>
      <c r="B16" s="894" t="s">
        <v>446</v>
      </c>
      <c r="C16" s="894"/>
      <c r="D16" s="907" t="s">
        <v>538</v>
      </c>
      <c r="E16" s="907"/>
      <c r="F16" s="894" t="s">
        <v>621</v>
      </c>
      <c r="G16" s="894"/>
      <c r="H16" s="894" t="s">
        <v>901</v>
      </c>
      <c r="I16" s="894"/>
      <c r="J16" s="894" t="s">
        <v>640</v>
      </c>
      <c r="K16" s="894"/>
      <c r="L16" s="894"/>
      <c r="M16" s="894"/>
      <c r="N16" s="894" t="s">
        <v>901</v>
      </c>
      <c r="O16" s="894"/>
      <c r="P16" s="894" t="s">
        <v>722</v>
      </c>
      <c r="Q16" s="894"/>
      <c r="R16" s="948" t="s">
        <v>748</v>
      </c>
      <c r="S16" s="948"/>
      <c r="T16" s="894" t="s">
        <v>783</v>
      </c>
      <c r="U16" s="894"/>
      <c r="V16" s="894" t="s">
        <v>809</v>
      </c>
      <c r="W16" s="894"/>
      <c r="X16" s="894" t="s">
        <v>853</v>
      </c>
      <c r="Y16" s="894"/>
      <c r="Z16" s="894" t="s">
        <v>442</v>
      </c>
      <c r="AA16" s="894"/>
    </row>
    <row r="17" spans="1:27" x14ac:dyDescent="0.25">
      <c r="A17" s="234" t="s">
        <v>211</v>
      </c>
      <c r="B17" s="894" t="s">
        <v>442</v>
      </c>
      <c r="C17" s="894"/>
      <c r="D17" s="907" t="s">
        <v>537</v>
      </c>
      <c r="E17" s="907"/>
      <c r="F17" s="894" t="s">
        <v>598</v>
      </c>
      <c r="G17" s="894"/>
      <c r="H17" s="894" t="s">
        <v>445</v>
      </c>
      <c r="I17" s="894"/>
      <c r="J17" s="894" t="s">
        <v>445</v>
      </c>
      <c r="K17" s="894"/>
      <c r="L17" s="894"/>
      <c r="M17" s="894"/>
      <c r="N17" s="894" t="s">
        <v>445</v>
      </c>
      <c r="O17" s="894"/>
      <c r="P17" s="894" t="s">
        <v>445</v>
      </c>
      <c r="Q17" s="894"/>
      <c r="R17" s="948" t="s">
        <v>442</v>
      </c>
      <c r="S17" s="948"/>
      <c r="T17" s="894"/>
      <c r="U17" s="894"/>
      <c r="V17" s="894"/>
      <c r="W17" s="894"/>
      <c r="X17" s="894" t="s">
        <v>445</v>
      </c>
      <c r="Y17" s="894"/>
      <c r="Z17" s="894" t="s">
        <v>445</v>
      </c>
      <c r="AA17" s="894"/>
    </row>
    <row r="18" spans="1:27" x14ac:dyDescent="0.25">
      <c r="A18" s="234" t="s">
        <v>447</v>
      </c>
      <c r="B18" s="894" t="s">
        <v>442</v>
      </c>
      <c r="C18" s="894"/>
      <c r="D18" s="907" t="s">
        <v>539</v>
      </c>
      <c r="E18" s="907"/>
      <c r="F18" s="894" t="s">
        <v>598</v>
      </c>
      <c r="G18" s="894"/>
      <c r="H18" s="894" t="s">
        <v>445</v>
      </c>
      <c r="I18" s="894"/>
      <c r="J18" s="894" t="s">
        <v>445</v>
      </c>
      <c r="K18" s="894"/>
      <c r="L18" s="894"/>
      <c r="M18" s="894"/>
      <c r="N18" s="894" t="s">
        <v>445</v>
      </c>
      <c r="O18" s="894"/>
      <c r="P18" s="894" t="s">
        <v>445</v>
      </c>
      <c r="Q18" s="894"/>
      <c r="R18" s="948" t="s">
        <v>442</v>
      </c>
      <c r="S18" s="948"/>
      <c r="T18" s="894"/>
      <c r="U18" s="894"/>
      <c r="V18" s="894"/>
      <c r="W18" s="894"/>
      <c r="X18" s="894" t="s">
        <v>445</v>
      </c>
      <c r="Y18" s="894"/>
      <c r="Z18" s="894" t="s">
        <v>445</v>
      </c>
      <c r="AA18" s="894"/>
    </row>
    <row r="19" spans="1:27" x14ac:dyDescent="0.25">
      <c r="A19" s="234" t="s">
        <v>448</v>
      </c>
      <c r="B19" s="894" t="s">
        <v>442</v>
      </c>
      <c r="C19" s="894"/>
      <c r="D19" s="907" t="s">
        <v>540</v>
      </c>
      <c r="E19" s="907"/>
      <c r="F19" s="894" t="s">
        <v>598</v>
      </c>
      <c r="G19" s="894"/>
      <c r="H19" s="894" t="s">
        <v>445</v>
      </c>
      <c r="I19" s="894"/>
      <c r="J19" s="894" t="s">
        <v>445</v>
      </c>
      <c r="K19" s="894"/>
      <c r="L19" s="894"/>
      <c r="M19" s="894"/>
      <c r="N19" s="894" t="s">
        <v>445</v>
      </c>
      <c r="O19" s="894"/>
      <c r="P19" s="894" t="s">
        <v>445</v>
      </c>
      <c r="Q19" s="894"/>
      <c r="R19" s="948" t="s">
        <v>442</v>
      </c>
      <c r="S19" s="948"/>
      <c r="T19" s="894"/>
      <c r="U19" s="894"/>
      <c r="V19" s="894"/>
      <c r="W19" s="894"/>
      <c r="X19" s="894" t="s">
        <v>445</v>
      </c>
      <c r="Y19" s="894"/>
      <c r="Z19" s="894" t="s">
        <v>445</v>
      </c>
      <c r="AA19" s="894"/>
    </row>
    <row r="20" spans="1:27" x14ac:dyDescent="0.25">
      <c r="A20" s="79" t="s">
        <v>449</v>
      </c>
      <c r="B20" s="899"/>
      <c r="C20" s="899"/>
      <c r="D20" s="951"/>
      <c r="E20" s="951"/>
      <c r="F20" s="899"/>
      <c r="G20" s="899"/>
      <c r="H20" s="952"/>
      <c r="I20" s="952"/>
      <c r="J20" s="899"/>
      <c r="K20" s="899"/>
      <c r="L20" s="899"/>
      <c r="M20" s="899"/>
      <c r="N20" s="952"/>
      <c r="O20" s="952"/>
      <c r="P20" s="952"/>
      <c r="Q20" s="952"/>
      <c r="R20" s="955"/>
      <c r="S20" s="948"/>
      <c r="T20" s="952"/>
      <c r="U20" s="952"/>
      <c r="V20" s="952"/>
      <c r="W20" s="952"/>
      <c r="X20" s="952"/>
      <c r="Y20" s="952"/>
      <c r="Z20" s="952"/>
      <c r="AA20" s="952"/>
    </row>
    <row r="21" spans="1:27" ht="47.25" x14ac:dyDescent="0.25">
      <c r="A21" s="78" t="s">
        <v>451</v>
      </c>
      <c r="B21" s="899"/>
      <c r="C21" s="899"/>
      <c r="D21" s="951"/>
      <c r="E21" s="951"/>
      <c r="F21" s="899"/>
      <c r="G21" s="899"/>
      <c r="H21" s="952"/>
      <c r="I21" s="952"/>
      <c r="J21" s="899"/>
      <c r="K21" s="899"/>
      <c r="L21" s="899"/>
      <c r="M21" s="899"/>
      <c r="N21" s="952"/>
      <c r="O21" s="952"/>
      <c r="P21" s="952"/>
      <c r="Q21" s="952"/>
      <c r="R21" s="953"/>
      <c r="S21" s="954"/>
      <c r="T21" s="952"/>
      <c r="U21" s="952"/>
      <c r="V21" s="952"/>
      <c r="W21" s="952"/>
      <c r="X21" s="952"/>
      <c r="Y21" s="952"/>
      <c r="Z21" s="952"/>
      <c r="AA21" s="952"/>
    </row>
    <row r="22" spans="1:27" x14ac:dyDescent="0.25">
      <c r="A22" s="79" t="s">
        <v>26</v>
      </c>
      <c r="B22" s="899"/>
      <c r="C22" s="899"/>
      <c r="D22" s="951"/>
      <c r="E22" s="951"/>
      <c r="F22" s="899"/>
      <c r="G22" s="899"/>
      <c r="H22" s="952"/>
      <c r="I22" s="952"/>
      <c r="J22" s="899"/>
      <c r="K22" s="899"/>
      <c r="L22" s="899"/>
      <c r="M22" s="899"/>
      <c r="N22" s="952"/>
      <c r="O22" s="952"/>
      <c r="P22" s="952"/>
      <c r="Q22" s="952"/>
      <c r="R22" s="953"/>
      <c r="S22" s="954"/>
      <c r="T22" s="952"/>
      <c r="U22" s="952"/>
      <c r="V22" s="952"/>
      <c r="W22" s="952"/>
      <c r="X22" s="952"/>
      <c r="Y22" s="952"/>
      <c r="Z22" s="952"/>
      <c r="AA22" s="952"/>
    </row>
    <row r="23" spans="1:27" x14ac:dyDescent="0.25">
      <c r="A23" s="80" t="s">
        <v>27</v>
      </c>
      <c r="B23" s="899"/>
      <c r="C23" s="899"/>
      <c r="D23" s="951"/>
      <c r="E23" s="951"/>
      <c r="F23" s="899"/>
      <c r="G23" s="899"/>
      <c r="H23" s="952"/>
      <c r="I23" s="952"/>
      <c r="J23" s="899"/>
      <c r="K23" s="899"/>
      <c r="L23" s="899"/>
      <c r="M23" s="899"/>
      <c r="N23" s="952"/>
      <c r="O23" s="952"/>
      <c r="P23" s="952"/>
      <c r="Q23" s="952"/>
      <c r="R23" s="953"/>
      <c r="S23" s="954"/>
      <c r="T23" s="952"/>
      <c r="U23" s="952"/>
      <c r="V23" s="952"/>
      <c r="W23" s="952"/>
      <c r="X23" s="952"/>
      <c r="Y23" s="952"/>
      <c r="Z23" s="952"/>
      <c r="AA23" s="952"/>
    </row>
    <row r="24" spans="1:27" x14ac:dyDescent="0.25">
      <c r="A24" s="80" t="s">
        <v>452</v>
      </c>
      <c r="B24" s="899"/>
      <c r="C24" s="899"/>
      <c r="D24" s="951"/>
      <c r="E24" s="951"/>
      <c r="F24" s="899"/>
      <c r="G24" s="899"/>
      <c r="H24" s="952"/>
      <c r="I24" s="952"/>
      <c r="J24" s="899"/>
      <c r="K24" s="899"/>
      <c r="L24" s="899"/>
      <c r="M24" s="899"/>
      <c r="N24" s="952"/>
      <c r="O24" s="952"/>
      <c r="P24" s="952"/>
      <c r="Q24" s="952"/>
      <c r="R24" s="953"/>
      <c r="S24" s="954"/>
      <c r="T24" s="952"/>
      <c r="U24" s="952"/>
      <c r="V24" s="952"/>
      <c r="W24" s="952"/>
      <c r="X24" s="952"/>
      <c r="Y24" s="952"/>
      <c r="Z24" s="952"/>
      <c r="AA24" s="952"/>
    </row>
    <row r="25" spans="1:27" x14ac:dyDescent="0.25">
      <c r="A25" s="80" t="s">
        <v>453</v>
      </c>
      <c r="B25" s="899"/>
      <c r="C25" s="899"/>
      <c r="D25" s="951"/>
      <c r="E25" s="951"/>
      <c r="F25" s="899"/>
      <c r="G25" s="899"/>
      <c r="H25" s="952"/>
      <c r="I25" s="952"/>
      <c r="J25" s="899"/>
      <c r="K25" s="899"/>
      <c r="L25" s="899"/>
      <c r="M25" s="899"/>
      <c r="N25" s="952"/>
      <c r="O25" s="952"/>
      <c r="P25" s="952"/>
      <c r="Q25" s="952"/>
      <c r="R25" s="953"/>
      <c r="S25" s="954"/>
      <c r="T25" s="952"/>
      <c r="U25" s="952"/>
      <c r="V25" s="952"/>
      <c r="W25" s="952"/>
      <c r="X25" s="952"/>
      <c r="Y25" s="952"/>
      <c r="Z25" s="952"/>
      <c r="AA25" s="952"/>
    </row>
    <row r="26" spans="1:27" x14ac:dyDescent="0.25">
      <c r="A26" s="80" t="s">
        <v>35</v>
      </c>
      <c r="B26" s="899"/>
      <c r="C26" s="899"/>
      <c r="D26" s="951"/>
      <c r="E26" s="951"/>
      <c r="F26" s="899"/>
      <c r="G26" s="899"/>
      <c r="H26" s="952"/>
      <c r="I26" s="952"/>
      <c r="J26" s="899"/>
      <c r="K26" s="899"/>
      <c r="L26" s="899"/>
      <c r="M26" s="899"/>
      <c r="N26" s="952"/>
      <c r="O26" s="952"/>
      <c r="P26" s="952"/>
      <c r="Q26" s="952"/>
      <c r="R26" s="953"/>
      <c r="S26" s="954"/>
      <c r="T26" s="952"/>
      <c r="U26" s="952"/>
      <c r="V26" s="952"/>
      <c r="W26" s="952"/>
      <c r="X26" s="952"/>
      <c r="Y26" s="952"/>
      <c r="Z26" s="952"/>
      <c r="AA26" s="952"/>
    </row>
    <row r="27" spans="1:27" x14ac:dyDescent="0.25">
      <c r="A27" s="79" t="s">
        <v>28</v>
      </c>
      <c r="B27" s="899"/>
      <c r="C27" s="899"/>
      <c r="D27" s="951"/>
      <c r="E27" s="951"/>
      <c r="F27" s="899"/>
      <c r="G27" s="899"/>
      <c r="H27" s="952"/>
      <c r="I27" s="952"/>
      <c r="J27" s="899"/>
      <c r="K27" s="899"/>
      <c r="L27" s="899"/>
      <c r="M27" s="899"/>
      <c r="N27" s="952"/>
      <c r="O27" s="952"/>
      <c r="P27" s="952"/>
      <c r="Q27" s="952"/>
      <c r="R27" s="953"/>
      <c r="S27" s="954"/>
      <c r="T27" s="952"/>
      <c r="U27" s="952"/>
      <c r="V27" s="952"/>
      <c r="W27" s="952"/>
      <c r="X27" s="952"/>
      <c r="Y27" s="952"/>
      <c r="Z27" s="952"/>
      <c r="AA27" s="952"/>
    </row>
    <row r="28" spans="1:27" x14ac:dyDescent="0.25">
      <c r="A28" s="80" t="s">
        <v>27</v>
      </c>
      <c r="B28" s="899"/>
      <c r="C28" s="899"/>
      <c r="D28" s="951"/>
      <c r="E28" s="951"/>
      <c r="F28" s="899"/>
      <c r="G28" s="899"/>
      <c r="H28" s="952"/>
      <c r="I28" s="952"/>
      <c r="J28" s="899"/>
      <c r="K28" s="899"/>
      <c r="L28" s="899"/>
      <c r="M28" s="899"/>
      <c r="N28" s="952"/>
      <c r="O28" s="952"/>
      <c r="P28" s="952"/>
      <c r="Q28" s="952"/>
      <c r="R28" s="953"/>
      <c r="S28" s="954"/>
      <c r="T28" s="952"/>
      <c r="U28" s="952"/>
      <c r="V28" s="952"/>
      <c r="W28" s="952"/>
      <c r="X28" s="952"/>
      <c r="Y28" s="952"/>
      <c r="Z28" s="952"/>
      <c r="AA28" s="952"/>
    </row>
    <row r="29" spans="1:27" x14ac:dyDescent="0.25">
      <c r="A29" s="80" t="s">
        <v>452</v>
      </c>
      <c r="B29" s="899"/>
      <c r="C29" s="899"/>
      <c r="D29" s="951"/>
      <c r="E29" s="951"/>
      <c r="F29" s="899"/>
      <c r="G29" s="899"/>
      <c r="H29" s="952"/>
      <c r="I29" s="952"/>
      <c r="J29" s="899"/>
      <c r="K29" s="899"/>
      <c r="L29" s="899"/>
      <c r="M29" s="899"/>
      <c r="N29" s="952"/>
      <c r="O29" s="952"/>
      <c r="P29" s="952"/>
      <c r="Q29" s="952"/>
      <c r="R29" s="953"/>
      <c r="S29" s="954"/>
      <c r="T29" s="952"/>
      <c r="U29" s="952"/>
      <c r="V29" s="952"/>
      <c r="W29" s="952"/>
      <c r="X29" s="952"/>
      <c r="Y29" s="952"/>
      <c r="Z29" s="952"/>
      <c r="AA29" s="952"/>
    </row>
    <row r="30" spans="1:27" x14ac:dyDescent="0.25">
      <c r="A30" s="80" t="s">
        <v>453</v>
      </c>
      <c r="B30" s="899"/>
      <c r="C30" s="899"/>
      <c r="D30" s="951"/>
      <c r="E30" s="951"/>
      <c r="F30" s="899"/>
      <c r="G30" s="899"/>
      <c r="H30" s="952"/>
      <c r="I30" s="952"/>
      <c r="J30" s="899"/>
      <c r="K30" s="899"/>
      <c r="L30" s="899"/>
      <c r="M30" s="899"/>
      <c r="N30" s="952"/>
      <c r="O30" s="952"/>
      <c r="P30" s="952"/>
      <c r="Q30" s="952"/>
      <c r="R30" s="953"/>
      <c r="S30" s="954"/>
      <c r="T30" s="952"/>
      <c r="U30" s="952"/>
      <c r="V30" s="952"/>
      <c r="W30" s="952"/>
      <c r="X30" s="952"/>
      <c r="Y30" s="952"/>
      <c r="Z30" s="952"/>
      <c r="AA30" s="952"/>
    </row>
    <row r="31" spans="1:27" x14ac:dyDescent="0.25">
      <c r="A31" s="80" t="s">
        <v>35</v>
      </c>
      <c r="B31" s="899"/>
      <c r="C31" s="899"/>
      <c r="D31" s="951"/>
      <c r="E31" s="951"/>
      <c r="F31" s="899"/>
      <c r="G31" s="899"/>
      <c r="H31" s="952"/>
      <c r="I31" s="952"/>
      <c r="J31" s="899"/>
      <c r="K31" s="899"/>
      <c r="L31" s="899"/>
      <c r="M31" s="899"/>
      <c r="N31" s="952"/>
      <c r="O31" s="952"/>
      <c r="P31" s="952"/>
      <c r="Q31" s="952"/>
      <c r="R31" s="953"/>
      <c r="S31" s="954"/>
      <c r="T31" s="952"/>
      <c r="U31" s="952"/>
      <c r="V31" s="952"/>
      <c r="W31" s="952"/>
      <c r="X31" s="952"/>
      <c r="Y31" s="952"/>
      <c r="Z31" s="952"/>
      <c r="AA31" s="952"/>
    </row>
    <row r="32" spans="1:27" x14ac:dyDescent="0.25">
      <c r="A32" s="79" t="s">
        <v>29</v>
      </c>
      <c r="B32" s="899"/>
      <c r="C32" s="899"/>
      <c r="D32" s="951"/>
      <c r="E32" s="951"/>
      <c r="F32" s="899"/>
      <c r="G32" s="899"/>
      <c r="H32" s="952"/>
      <c r="I32" s="952"/>
      <c r="J32" s="899"/>
      <c r="K32" s="899"/>
      <c r="L32" s="899"/>
      <c r="M32" s="899"/>
      <c r="N32" s="952"/>
      <c r="O32" s="952"/>
      <c r="P32" s="952"/>
      <c r="Q32" s="952"/>
      <c r="R32" s="953"/>
      <c r="S32" s="954"/>
      <c r="T32" s="952"/>
      <c r="U32" s="952"/>
      <c r="V32" s="952"/>
      <c r="W32" s="952"/>
      <c r="X32" s="952"/>
      <c r="Y32" s="952"/>
      <c r="Z32" s="952"/>
      <c r="AA32" s="952"/>
    </row>
    <row r="33" spans="1:27" x14ac:dyDescent="0.25">
      <c r="A33" s="80" t="s">
        <v>27</v>
      </c>
      <c r="B33" s="899"/>
      <c r="C33" s="899"/>
      <c r="D33" s="951"/>
      <c r="E33" s="951"/>
      <c r="F33" s="899"/>
      <c r="G33" s="899"/>
      <c r="H33" s="952"/>
      <c r="I33" s="952"/>
      <c r="J33" s="899"/>
      <c r="K33" s="899"/>
      <c r="L33" s="899"/>
      <c r="M33" s="899"/>
      <c r="N33" s="952"/>
      <c r="O33" s="952"/>
      <c r="P33" s="952"/>
      <c r="Q33" s="952"/>
      <c r="R33" s="953"/>
      <c r="S33" s="954"/>
      <c r="T33" s="952"/>
      <c r="U33" s="952"/>
      <c r="V33" s="952"/>
      <c r="W33" s="952"/>
      <c r="X33" s="952"/>
      <c r="Y33" s="952"/>
      <c r="Z33" s="952"/>
      <c r="AA33" s="952"/>
    </row>
    <row r="34" spans="1:27" x14ac:dyDescent="0.25">
      <c r="A34" s="80" t="s">
        <v>452</v>
      </c>
      <c r="B34" s="899"/>
      <c r="C34" s="899"/>
      <c r="D34" s="951"/>
      <c r="E34" s="951"/>
      <c r="F34" s="899"/>
      <c r="G34" s="899"/>
      <c r="H34" s="952"/>
      <c r="I34" s="952"/>
      <c r="J34" s="899"/>
      <c r="K34" s="899"/>
      <c r="L34" s="899"/>
      <c r="M34" s="899"/>
      <c r="N34" s="952"/>
      <c r="O34" s="952"/>
      <c r="P34" s="952"/>
      <c r="Q34" s="952"/>
      <c r="R34" s="953"/>
      <c r="S34" s="954"/>
      <c r="T34" s="952"/>
      <c r="U34" s="952"/>
      <c r="V34" s="952"/>
      <c r="W34" s="952"/>
      <c r="X34" s="952"/>
      <c r="Y34" s="952"/>
      <c r="Z34" s="952"/>
      <c r="AA34" s="952"/>
    </row>
    <row r="35" spans="1:27" x14ac:dyDescent="0.25">
      <c r="A35" s="80" t="s">
        <v>453</v>
      </c>
      <c r="B35" s="899"/>
      <c r="C35" s="899"/>
      <c r="D35" s="951"/>
      <c r="E35" s="951"/>
      <c r="F35" s="899"/>
      <c r="G35" s="899"/>
      <c r="H35" s="952"/>
      <c r="I35" s="952"/>
      <c r="J35" s="899"/>
      <c r="K35" s="899"/>
      <c r="L35" s="899"/>
      <c r="M35" s="899"/>
      <c r="N35" s="952"/>
      <c r="O35" s="952"/>
      <c r="P35" s="952"/>
      <c r="Q35" s="952"/>
      <c r="R35" s="953"/>
      <c r="S35" s="954"/>
      <c r="T35" s="952"/>
      <c r="U35" s="952"/>
      <c r="V35" s="952"/>
      <c r="W35" s="952"/>
      <c r="X35" s="952"/>
      <c r="Y35" s="952"/>
      <c r="Z35" s="952"/>
      <c r="AA35" s="952"/>
    </row>
    <row r="36" spans="1:27" x14ac:dyDescent="0.25">
      <c r="A36" s="80" t="s">
        <v>35</v>
      </c>
      <c r="B36" s="899"/>
      <c r="C36" s="899"/>
      <c r="D36" s="951"/>
      <c r="E36" s="951"/>
      <c r="F36" s="899"/>
      <c r="G36" s="899"/>
      <c r="H36" s="952"/>
      <c r="I36" s="952"/>
      <c r="J36" s="899"/>
      <c r="K36" s="899"/>
      <c r="L36" s="899"/>
      <c r="M36" s="899"/>
      <c r="N36" s="952"/>
      <c r="O36" s="952"/>
      <c r="P36" s="952"/>
      <c r="Q36" s="952"/>
      <c r="R36" s="953"/>
      <c r="S36" s="954"/>
      <c r="T36" s="952"/>
      <c r="U36" s="952"/>
      <c r="V36" s="952"/>
      <c r="W36" s="952"/>
      <c r="X36" s="952"/>
      <c r="Y36" s="952"/>
      <c r="Z36" s="952"/>
      <c r="AA36" s="952"/>
    </row>
    <row r="37" spans="1:27" x14ac:dyDescent="0.25">
      <c r="A37" s="79" t="s">
        <v>454</v>
      </c>
      <c r="B37" s="899"/>
      <c r="C37" s="899"/>
      <c r="D37" s="951"/>
      <c r="E37" s="951"/>
      <c r="F37" s="899"/>
      <c r="G37" s="899"/>
      <c r="H37" s="952"/>
      <c r="I37" s="952"/>
      <c r="J37" s="899"/>
      <c r="K37" s="899"/>
      <c r="L37" s="899"/>
      <c r="M37" s="899"/>
      <c r="N37" s="952"/>
      <c r="O37" s="952"/>
      <c r="P37" s="952"/>
      <c r="Q37" s="952"/>
      <c r="R37" s="953"/>
      <c r="S37" s="954"/>
      <c r="T37" s="952"/>
      <c r="U37" s="952"/>
      <c r="V37" s="952"/>
      <c r="W37" s="952"/>
      <c r="X37" s="952"/>
      <c r="Y37" s="952"/>
      <c r="Z37" s="952"/>
      <c r="AA37" s="952"/>
    </row>
    <row r="38" spans="1:27" x14ac:dyDescent="0.25">
      <c r="A38" s="81"/>
      <c r="B38" s="907"/>
      <c r="C38" s="907"/>
      <c r="D38" s="907"/>
      <c r="E38" s="907"/>
      <c r="F38" s="907"/>
      <c r="G38" s="907"/>
      <c r="H38" s="907"/>
      <c r="I38" s="907"/>
      <c r="J38" s="907"/>
      <c r="K38" s="907"/>
      <c r="L38" s="907"/>
      <c r="M38" s="907"/>
      <c r="N38" s="907"/>
      <c r="O38" s="907"/>
      <c r="P38" s="907"/>
      <c r="Q38" s="907"/>
      <c r="R38" s="957"/>
      <c r="S38" s="958"/>
      <c r="T38" s="907"/>
      <c r="U38" s="907"/>
      <c r="V38" s="907"/>
      <c r="W38" s="907"/>
      <c r="X38" s="907"/>
      <c r="Y38" s="907"/>
      <c r="Z38" s="907"/>
      <c r="AA38" s="907"/>
    </row>
    <row r="39" spans="1:27" x14ac:dyDescent="0.25">
      <c r="A39" s="229" t="s">
        <v>455</v>
      </c>
      <c r="B39" s="404"/>
      <c r="C39" s="405" t="s">
        <v>430</v>
      </c>
      <c r="D39" s="404"/>
      <c r="E39" s="405" t="s">
        <v>430</v>
      </c>
      <c r="F39" s="404"/>
      <c r="G39" s="405" t="s">
        <v>430</v>
      </c>
      <c r="H39" s="404"/>
      <c r="I39" s="405" t="s">
        <v>430</v>
      </c>
      <c r="J39" s="404"/>
      <c r="K39" s="405" t="s">
        <v>430</v>
      </c>
      <c r="L39" s="404"/>
      <c r="M39" s="405" t="s">
        <v>430</v>
      </c>
      <c r="N39" s="404"/>
      <c r="O39" s="405" t="s">
        <v>430</v>
      </c>
      <c r="P39" s="404"/>
      <c r="Q39" s="405" t="s">
        <v>430</v>
      </c>
      <c r="R39" s="959"/>
      <c r="S39" s="960"/>
      <c r="T39" s="404"/>
      <c r="U39" s="405" t="s">
        <v>430</v>
      </c>
      <c r="V39" s="404"/>
      <c r="W39" s="405" t="s">
        <v>430</v>
      </c>
      <c r="X39" s="404"/>
      <c r="Y39" s="405" t="s">
        <v>430</v>
      </c>
      <c r="Z39" s="404"/>
      <c r="AA39" s="405" t="s">
        <v>430</v>
      </c>
    </row>
    <row r="40" spans="1:27" x14ac:dyDescent="0.25">
      <c r="A40" s="81" t="s">
        <v>456</v>
      </c>
      <c r="B40" s="907" t="s">
        <v>457</v>
      </c>
      <c r="C40" s="907"/>
      <c r="D40" s="907" t="s">
        <v>457</v>
      </c>
      <c r="E40" s="907"/>
      <c r="F40" s="907" t="s">
        <v>457</v>
      </c>
      <c r="G40" s="907"/>
      <c r="H40" s="907" t="s">
        <v>457</v>
      </c>
      <c r="I40" s="907"/>
      <c r="J40" s="907" t="s">
        <v>457</v>
      </c>
      <c r="K40" s="907"/>
      <c r="L40" s="961" t="s">
        <v>457</v>
      </c>
      <c r="M40" s="907"/>
      <c r="N40" s="907" t="s">
        <v>457</v>
      </c>
      <c r="O40" s="907"/>
      <c r="P40" s="907" t="s">
        <v>457</v>
      </c>
      <c r="Q40" s="907"/>
      <c r="R40" s="958" t="s">
        <v>457</v>
      </c>
      <c r="S40" s="958"/>
      <c r="T40" s="962" t="s">
        <v>457</v>
      </c>
      <c r="U40" s="907"/>
      <c r="V40" s="907" t="s">
        <v>811</v>
      </c>
      <c r="W40" s="907"/>
      <c r="X40" s="907" t="s">
        <v>457</v>
      </c>
      <c r="Y40" s="907"/>
      <c r="Z40" s="907" t="s">
        <v>457</v>
      </c>
      <c r="AA40" s="907"/>
    </row>
    <row r="41" spans="1:27" ht="252" x14ac:dyDescent="0.25">
      <c r="A41" s="81" t="s">
        <v>458</v>
      </c>
      <c r="B41" s="907" t="s">
        <v>459</v>
      </c>
      <c r="C41" s="907"/>
      <c r="D41" s="907" t="s">
        <v>496</v>
      </c>
      <c r="E41" s="894" t="s">
        <v>541</v>
      </c>
      <c r="F41" s="907" t="s">
        <v>601</v>
      </c>
      <c r="G41" s="894" t="s">
        <v>622</v>
      </c>
      <c r="H41" s="907" t="s">
        <v>459</v>
      </c>
      <c r="I41" s="907"/>
      <c r="J41" s="907" t="s">
        <v>601</v>
      </c>
      <c r="K41" s="894" t="s">
        <v>671</v>
      </c>
      <c r="L41" s="961" t="s">
        <v>496</v>
      </c>
      <c r="M41" s="907" t="s">
        <v>694</v>
      </c>
      <c r="N41" s="907" t="s">
        <v>459</v>
      </c>
      <c r="O41" s="907"/>
      <c r="P41" s="907" t="s">
        <v>459</v>
      </c>
      <c r="Q41" s="907"/>
      <c r="R41" s="958" t="s">
        <v>459</v>
      </c>
      <c r="S41" s="958"/>
      <c r="T41" s="907" t="s">
        <v>459</v>
      </c>
      <c r="U41" s="907"/>
      <c r="V41" s="907" t="s">
        <v>459</v>
      </c>
      <c r="W41" s="907"/>
      <c r="X41" s="907" t="s">
        <v>459</v>
      </c>
      <c r="Y41" s="907"/>
      <c r="Z41" s="907" t="s">
        <v>916</v>
      </c>
      <c r="AA41" s="907"/>
    </row>
    <row r="42" spans="1:27" ht="31.5" x14ac:dyDescent="0.25">
      <c r="A42" s="232" t="s">
        <v>460</v>
      </c>
      <c r="B42" s="899"/>
      <c r="C42" s="899"/>
      <c r="D42" s="951"/>
      <c r="E42" s="951"/>
      <c r="F42" s="899"/>
      <c r="G42" s="899"/>
      <c r="H42" s="952"/>
      <c r="I42" s="952"/>
      <c r="J42" s="899"/>
      <c r="K42" s="899"/>
      <c r="L42" s="899"/>
      <c r="M42" s="899"/>
      <c r="N42" s="952"/>
      <c r="O42" s="952"/>
      <c r="P42" s="952"/>
      <c r="Q42" s="952"/>
      <c r="R42" s="953"/>
      <c r="S42" s="954"/>
      <c r="T42" s="952"/>
      <c r="U42" s="952"/>
      <c r="V42" s="952"/>
      <c r="W42" s="952"/>
      <c r="X42" s="952"/>
      <c r="Y42" s="952"/>
      <c r="Z42" s="952"/>
      <c r="AA42" s="952"/>
    </row>
    <row r="43" spans="1:27" ht="47.25" x14ac:dyDescent="0.25">
      <c r="A43" s="81" t="s">
        <v>461</v>
      </c>
      <c r="B43" s="894" t="s">
        <v>463</v>
      </c>
      <c r="C43" s="894"/>
      <c r="D43" s="907">
        <v>1263</v>
      </c>
      <c r="E43" s="907"/>
      <c r="F43" s="894">
        <v>5807</v>
      </c>
      <c r="G43" s="963"/>
      <c r="H43" s="894" t="s">
        <v>920</v>
      </c>
      <c r="I43" s="894"/>
      <c r="J43" s="964" t="s">
        <v>672</v>
      </c>
      <c r="K43" s="894"/>
      <c r="L43" s="949" t="s">
        <v>707</v>
      </c>
      <c r="M43" s="894"/>
      <c r="N43" s="894" t="s">
        <v>902</v>
      </c>
      <c r="O43" s="894"/>
      <c r="P43" s="894">
        <v>2246</v>
      </c>
      <c r="Q43" s="894"/>
      <c r="R43" s="958">
        <v>59</v>
      </c>
      <c r="S43" s="948" t="s">
        <v>766</v>
      </c>
      <c r="T43" s="894">
        <v>3742</v>
      </c>
      <c r="U43" s="894"/>
      <c r="V43" s="894">
        <v>2420</v>
      </c>
      <c r="W43" s="894"/>
      <c r="X43" s="894" t="s">
        <v>878</v>
      </c>
      <c r="Y43" s="894"/>
      <c r="Z43" s="894" t="s">
        <v>996</v>
      </c>
      <c r="AA43" s="894"/>
    </row>
    <row r="44" spans="1:27" x14ac:dyDescent="0.25">
      <c r="A44" s="81" t="s">
        <v>464</v>
      </c>
      <c r="B44" s="894" t="s">
        <v>465</v>
      </c>
      <c r="C44" s="894"/>
      <c r="D44" s="907" t="s">
        <v>542</v>
      </c>
      <c r="E44" s="907"/>
      <c r="F44" s="894" t="s">
        <v>623</v>
      </c>
      <c r="G44" s="894"/>
      <c r="H44" s="894" t="s">
        <v>673</v>
      </c>
      <c r="I44" s="894"/>
      <c r="J44" s="894" t="s">
        <v>673</v>
      </c>
      <c r="K44" s="894"/>
      <c r="L44" s="949" t="s">
        <v>696</v>
      </c>
      <c r="M44" s="894"/>
      <c r="N44" s="894" t="s">
        <v>673</v>
      </c>
      <c r="O44" s="894"/>
      <c r="P44" s="894" t="s">
        <v>724</v>
      </c>
      <c r="Q44" s="894"/>
      <c r="R44" s="956"/>
      <c r="S44" s="948"/>
      <c r="T44" s="894" t="s">
        <v>784</v>
      </c>
      <c r="U44" s="894"/>
      <c r="V44" s="894" t="s">
        <v>828</v>
      </c>
      <c r="W44" s="894"/>
      <c r="X44" s="894" t="s">
        <v>859</v>
      </c>
      <c r="Y44" s="894"/>
      <c r="Z44" s="894" t="s">
        <v>442</v>
      </c>
      <c r="AA44" s="894"/>
    </row>
    <row r="45" spans="1:27" x14ac:dyDescent="0.25">
      <c r="A45" s="233" t="s">
        <v>467</v>
      </c>
      <c r="B45" s="899"/>
      <c r="C45" s="899"/>
      <c r="D45" s="951"/>
      <c r="E45" s="951"/>
      <c r="F45" s="899"/>
      <c r="G45" s="899"/>
      <c r="H45" s="952"/>
      <c r="I45" s="952"/>
      <c r="J45" s="899"/>
      <c r="K45" s="899"/>
      <c r="L45" s="899"/>
      <c r="M45" s="899"/>
      <c r="N45" s="952"/>
      <c r="O45" s="952"/>
      <c r="P45" s="952"/>
      <c r="Q45" s="952"/>
      <c r="R45" s="953"/>
      <c r="S45" s="954"/>
      <c r="T45" s="952"/>
      <c r="U45" s="952"/>
      <c r="V45" s="952"/>
      <c r="W45" s="952"/>
      <c r="X45" s="952"/>
      <c r="Y45" s="952"/>
      <c r="Z45" s="952"/>
      <c r="AA45" s="952"/>
    </row>
    <row r="46" spans="1:27" ht="78.75" x14ac:dyDescent="0.25">
      <c r="A46" s="234" t="s">
        <v>468</v>
      </c>
      <c r="B46" s="965" t="s">
        <v>470</v>
      </c>
      <c r="C46" s="894"/>
      <c r="D46" s="907" t="s">
        <v>543</v>
      </c>
      <c r="E46" s="907"/>
      <c r="F46" s="966" t="s">
        <v>624</v>
      </c>
      <c r="G46" s="894"/>
      <c r="H46" s="894" t="s">
        <v>921</v>
      </c>
      <c r="I46" s="894"/>
      <c r="J46" s="894" t="s">
        <v>674</v>
      </c>
      <c r="K46" s="894" t="s">
        <v>675</v>
      </c>
      <c r="L46" s="949" t="s">
        <v>708</v>
      </c>
      <c r="M46" s="894"/>
      <c r="N46" s="894" t="s">
        <v>903</v>
      </c>
      <c r="O46" s="894"/>
      <c r="P46" s="894" t="s">
        <v>737</v>
      </c>
      <c r="Q46" s="894"/>
      <c r="R46" s="948" t="s">
        <v>767</v>
      </c>
      <c r="S46" s="948"/>
      <c r="T46" s="894" t="s">
        <v>785</v>
      </c>
      <c r="U46" s="894"/>
      <c r="V46" s="894" t="s">
        <v>829</v>
      </c>
      <c r="W46" s="894"/>
      <c r="X46" s="894" t="s">
        <v>879</v>
      </c>
      <c r="Y46" s="894"/>
      <c r="Z46" s="894" t="s">
        <v>997</v>
      </c>
      <c r="AA46" s="894"/>
    </row>
    <row r="47" spans="1:27" ht="63" x14ac:dyDescent="0.25">
      <c r="A47" s="234" t="s">
        <v>471</v>
      </c>
      <c r="B47" s="965" t="s">
        <v>472</v>
      </c>
      <c r="C47" s="894"/>
      <c r="D47" s="907" t="s">
        <v>544</v>
      </c>
      <c r="E47" s="907"/>
      <c r="F47" s="894" t="s">
        <v>625</v>
      </c>
      <c r="G47" s="894"/>
      <c r="H47" s="894" t="s">
        <v>922</v>
      </c>
      <c r="I47" s="894"/>
      <c r="J47" s="964" t="s">
        <v>676</v>
      </c>
      <c r="K47" s="894"/>
      <c r="L47" s="949" t="s">
        <v>709</v>
      </c>
      <c r="M47" s="894"/>
      <c r="N47" s="894" t="s">
        <v>904</v>
      </c>
      <c r="O47" s="894"/>
      <c r="P47" s="894" t="s">
        <v>738</v>
      </c>
      <c r="Q47" s="894"/>
      <c r="R47" s="948" t="s">
        <v>768</v>
      </c>
      <c r="S47" s="948"/>
      <c r="T47" s="894" t="s">
        <v>786</v>
      </c>
      <c r="U47" s="894"/>
      <c r="V47" s="894" t="s">
        <v>830</v>
      </c>
      <c r="W47" s="894"/>
      <c r="X47" s="894" t="s">
        <v>880</v>
      </c>
      <c r="Y47" s="894" t="s">
        <v>862</v>
      </c>
      <c r="Z47" s="894" t="s">
        <v>998</v>
      </c>
      <c r="AA47" s="894"/>
    </row>
    <row r="48" spans="1:27" ht="31.5" x14ac:dyDescent="0.25">
      <c r="A48" s="234" t="s">
        <v>474</v>
      </c>
      <c r="B48" s="894" t="s">
        <v>473</v>
      </c>
      <c r="C48" s="894"/>
      <c r="D48" s="907" t="s">
        <v>545</v>
      </c>
      <c r="E48" s="907"/>
      <c r="F48" s="894" t="s">
        <v>598</v>
      </c>
      <c r="G48" s="894"/>
      <c r="H48" s="894"/>
      <c r="I48" s="894"/>
      <c r="J48" s="964" t="s">
        <v>445</v>
      </c>
      <c r="K48" s="894" t="s">
        <v>677</v>
      </c>
      <c r="L48" s="949" t="s">
        <v>710</v>
      </c>
      <c r="M48" s="894"/>
      <c r="N48" s="894"/>
      <c r="O48" s="894"/>
      <c r="P48" s="894" t="s">
        <v>442</v>
      </c>
      <c r="Q48" s="894"/>
      <c r="R48" s="948" t="s">
        <v>769</v>
      </c>
      <c r="S48" s="948"/>
      <c r="T48" s="894" t="s">
        <v>787</v>
      </c>
      <c r="U48" s="894"/>
      <c r="V48" s="894" t="s">
        <v>831</v>
      </c>
      <c r="W48" s="894"/>
      <c r="X48" s="894" t="s">
        <v>445</v>
      </c>
      <c r="Y48" s="894"/>
      <c r="Z48" s="894" t="s">
        <v>445</v>
      </c>
      <c r="AA48" s="894"/>
    </row>
    <row r="49" spans="1:27" x14ac:dyDescent="0.25">
      <c r="A49" s="235" t="s">
        <v>475</v>
      </c>
      <c r="B49" s="899"/>
      <c r="C49" s="899"/>
      <c r="D49" s="951"/>
      <c r="E49" s="951"/>
      <c r="F49" s="899"/>
      <c r="G49" s="899"/>
      <c r="H49" s="952"/>
      <c r="I49" s="952"/>
      <c r="J49" s="899"/>
      <c r="K49" s="899"/>
      <c r="L49" s="899"/>
      <c r="M49" s="899"/>
      <c r="N49" s="952"/>
      <c r="O49" s="952"/>
      <c r="P49" s="952"/>
      <c r="Q49" s="952"/>
      <c r="R49" s="953"/>
      <c r="S49" s="954"/>
      <c r="T49" s="952"/>
      <c r="U49" s="952"/>
      <c r="V49" s="952"/>
      <c r="W49" s="952"/>
      <c r="X49" s="952"/>
      <c r="Y49" s="952"/>
      <c r="Z49" s="952"/>
      <c r="AA49" s="952"/>
    </row>
    <row r="50" spans="1:27" x14ac:dyDescent="0.25">
      <c r="A50" s="79" t="s">
        <v>476</v>
      </c>
      <c r="B50" s="921"/>
      <c r="C50" s="921"/>
      <c r="D50" s="967"/>
      <c r="E50" s="967"/>
      <c r="F50" s="921"/>
      <c r="G50" s="921"/>
      <c r="H50" s="921"/>
      <c r="I50" s="921"/>
      <c r="J50" s="921"/>
      <c r="K50" s="921"/>
      <c r="L50" s="921"/>
      <c r="M50" s="921"/>
      <c r="N50" s="921"/>
      <c r="O50" s="921"/>
      <c r="P50" s="921"/>
      <c r="Q50" s="921"/>
      <c r="R50" s="968"/>
      <c r="S50" s="969"/>
      <c r="T50" s="921"/>
      <c r="U50" s="921"/>
      <c r="V50" s="921"/>
      <c r="W50" s="921"/>
      <c r="X50" s="921"/>
      <c r="Y50" s="921"/>
      <c r="Z50" s="921"/>
      <c r="AA50" s="921"/>
    </row>
    <row r="51" spans="1:27" x14ac:dyDescent="0.25">
      <c r="A51" s="79" t="s">
        <v>477</v>
      </c>
      <c r="B51" s="899"/>
      <c r="C51" s="899"/>
      <c r="D51" s="951"/>
      <c r="E51" s="951"/>
      <c r="F51" s="899"/>
      <c r="G51" s="899"/>
      <c r="H51" s="952"/>
      <c r="I51" s="952"/>
      <c r="J51" s="899"/>
      <c r="K51" s="899"/>
      <c r="L51" s="899"/>
      <c r="M51" s="899"/>
      <c r="N51" s="952"/>
      <c r="O51" s="952"/>
      <c r="P51" s="952"/>
      <c r="Q51" s="952"/>
      <c r="R51" s="953"/>
      <c r="S51" s="954"/>
      <c r="T51" s="952"/>
      <c r="U51" s="952"/>
      <c r="V51" s="952"/>
      <c r="W51" s="952"/>
      <c r="X51" s="952"/>
      <c r="Y51" s="952"/>
      <c r="Z51" s="952"/>
      <c r="AA51" s="952"/>
    </row>
    <row r="52" spans="1:27" x14ac:dyDescent="0.25">
      <c r="A52" s="80" t="s">
        <v>478</v>
      </c>
      <c r="B52" s="899"/>
      <c r="C52" s="899"/>
      <c r="D52" s="951"/>
      <c r="E52" s="951"/>
      <c r="F52" s="899"/>
      <c r="G52" s="899"/>
      <c r="H52" s="952"/>
      <c r="I52" s="952"/>
      <c r="J52" s="899"/>
      <c r="K52" s="899"/>
      <c r="L52" s="899"/>
      <c r="M52" s="899"/>
      <c r="N52" s="952"/>
      <c r="O52" s="952"/>
      <c r="P52" s="952"/>
      <c r="Q52" s="952"/>
      <c r="R52" s="953"/>
      <c r="S52" s="954"/>
      <c r="T52" s="952"/>
      <c r="U52" s="952"/>
      <c r="V52" s="952"/>
      <c r="W52" s="952"/>
      <c r="X52" s="952"/>
      <c r="Y52" s="952"/>
      <c r="Z52" s="952"/>
      <c r="AA52" s="952"/>
    </row>
    <row r="53" spans="1:27" x14ac:dyDescent="0.25">
      <c r="A53" s="80" t="s">
        <v>479</v>
      </c>
      <c r="B53" s="899"/>
      <c r="C53" s="899"/>
      <c r="D53" s="951"/>
      <c r="E53" s="951"/>
      <c r="F53" s="899"/>
      <c r="G53" s="899"/>
      <c r="H53" s="952"/>
      <c r="I53" s="952"/>
      <c r="J53" s="899"/>
      <c r="K53" s="899"/>
      <c r="L53" s="899"/>
      <c r="M53" s="899"/>
      <c r="N53" s="952"/>
      <c r="O53" s="952"/>
      <c r="P53" s="952"/>
      <c r="Q53" s="952"/>
      <c r="R53" s="953"/>
      <c r="S53" s="954"/>
      <c r="T53" s="952"/>
      <c r="U53" s="952"/>
      <c r="V53" s="952"/>
      <c r="W53" s="952"/>
      <c r="X53" s="952"/>
      <c r="Y53" s="952"/>
      <c r="Z53" s="952"/>
      <c r="AA53" s="952"/>
    </row>
    <row r="54" spans="1:27" ht="31.5" x14ac:dyDescent="0.25">
      <c r="A54" s="78" t="s">
        <v>480</v>
      </c>
      <c r="B54" s="921"/>
      <c r="C54" s="921"/>
      <c r="D54" s="967"/>
      <c r="E54" s="967"/>
      <c r="F54" s="921"/>
      <c r="G54" s="921"/>
      <c r="H54" s="921"/>
      <c r="I54" s="921"/>
      <c r="J54" s="921"/>
      <c r="K54" s="921"/>
      <c r="L54" s="921"/>
      <c r="M54" s="921"/>
      <c r="N54" s="921"/>
      <c r="O54" s="921"/>
      <c r="P54" s="921"/>
      <c r="Q54" s="921"/>
      <c r="R54" s="968"/>
      <c r="S54" s="969"/>
      <c r="T54" s="921"/>
      <c r="U54" s="921"/>
      <c r="V54" s="921"/>
      <c r="W54" s="921"/>
      <c r="X54" s="921"/>
      <c r="Y54" s="921"/>
      <c r="Z54" s="921"/>
      <c r="AA54" s="921"/>
    </row>
    <row r="55" spans="1:27" x14ac:dyDescent="0.25">
      <c r="A55" s="81"/>
      <c r="B55" s="907"/>
      <c r="C55" s="907"/>
      <c r="D55" s="907"/>
      <c r="E55" s="907"/>
      <c r="F55" s="907"/>
      <c r="G55" s="907"/>
      <c r="H55" s="907"/>
      <c r="I55" s="907"/>
      <c r="J55" s="907"/>
      <c r="K55" s="907"/>
      <c r="L55" s="907"/>
      <c r="M55" s="907"/>
      <c r="N55" s="907"/>
      <c r="O55" s="907"/>
      <c r="P55" s="907"/>
      <c r="Q55" s="907"/>
      <c r="R55" s="957"/>
      <c r="S55" s="958"/>
      <c r="T55" s="907"/>
      <c r="U55" s="907"/>
      <c r="V55" s="907"/>
      <c r="W55" s="907"/>
      <c r="X55" s="907"/>
      <c r="Y55" s="907"/>
      <c r="Z55" s="907"/>
      <c r="AA55" s="907"/>
    </row>
    <row r="56" spans="1:27" x14ac:dyDescent="0.25">
      <c r="A56" s="229" t="s">
        <v>481</v>
      </c>
      <c r="B56" s="404"/>
      <c r="C56" s="405" t="s">
        <v>430</v>
      </c>
      <c r="D56" s="404"/>
      <c r="E56" s="405" t="s">
        <v>430</v>
      </c>
      <c r="F56" s="404"/>
      <c r="G56" s="405" t="s">
        <v>430</v>
      </c>
      <c r="H56" s="404"/>
      <c r="I56" s="405" t="s">
        <v>430</v>
      </c>
      <c r="J56" s="404"/>
      <c r="K56" s="405" t="s">
        <v>430</v>
      </c>
      <c r="L56" s="404"/>
      <c r="M56" s="405" t="s">
        <v>430</v>
      </c>
      <c r="N56" s="404"/>
      <c r="O56" s="405" t="s">
        <v>430</v>
      </c>
      <c r="P56" s="404"/>
      <c r="Q56" s="405" t="s">
        <v>430</v>
      </c>
      <c r="R56" s="959"/>
      <c r="S56" s="960"/>
      <c r="T56" s="404"/>
      <c r="U56" s="405" t="s">
        <v>430</v>
      </c>
      <c r="V56" s="404"/>
      <c r="W56" s="405" t="s">
        <v>430</v>
      </c>
      <c r="X56" s="404"/>
      <c r="Y56" s="405" t="s">
        <v>430</v>
      </c>
      <c r="Z56" s="404"/>
      <c r="AA56" s="405" t="s">
        <v>430</v>
      </c>
    </row>
    <row r="57" spans="1:27" x14ac:dyDescent="0.25">
      <c r="A57" s="233" t="s">
        <v>482</v>
      </c>
      <c r="B57" s="899"/>
      <c r="C57" s="899"/>
      <c r="D57" s="951"/>
      <c r="E57" s="951"/>
      <c r="F57" s="899"/>
      <c r="G57" s="899"/>
      <c r="H57" s="952"/>
      <c r="I57" s="952"/>
      <c r="J57" s="899"/>
      <c r="K57" s="899"/>
      <c r="L57" s="899"/>
      <c r="M57" s="899"/>
      <c r="N57" s="952"/>
      <c r="O57" s="952"/>
      <c r="P57" s="952"/>
      <c r="Q57" s="952"/>
      <c r="R57" s="953"/>
      <c r="S57" s="954"/>
      <c r="T57" s="952"/>
      <c r="U57" s="952"/>
      <c r="V57" s="952"/>
      <c r="W57" s="952"/>
      <c r="X57" s="952"/>
      <c r="Y57" s="952"/>
      <c r="Z57" s="952"/>
      <c r="AA57" s="952"/>
    </row>
    <row r="58" spans="1:27" ht="31.5" x14ac:dyDescent="0.25">
      <c r="A58" s="234" t="s">
        <v>483</v>
      </c>
      <c r="B58" s="925" t="s">
        <v>485</v>
      </c>
      <c r="C58" s="894"/>
      <c r="D58" s="970" t="s">
        <v>546</v>
      </c>
      <c r="E58" s="907"/>
      <c r="F58" s="925" t="s">
        <v>606</v>
      </c>
      <c r="G58" s="894"/>
      <c r="H58" s="925" t="s">
        <v>923</v>
      </c>
      <c r="I58" s="894"/>
      <c r="J58" s="925" t="s">
        <v>678</v>
      </c>
      <c r="K58" s="894"/>
      <c r="L58" s="936" t="s">
        <v>700</v>
      </c>
      <c r="M58" s="894"/>
      <c r="N58" s="925" t="s">
        <v>905</v>
      </c>
      <c r="O58" s="894"/>
      <c r="P58" s="925" t="s">
        <v>739</v>
      </c>
      <c r="Q58" s="894"/>
      <c r="R58" s="971" t="s">
        <v>770</v>
      </c>
      <c r="S58" s="937"/>
      <c r="T58" s="925" t="s">
        <v>788</v>
      </c>
      <c r="U58" s="894"/>
      <c r="V58" s="925" t="s">
        <v>832</v>
      </c>
      <c r="W58" s="894"/>
      <c r="X58" s="925" t="s">
        <v>863</v>
      </c>
      <c r="Y58" s="894" t="s">
        <v>881</v>
      </c>
      <c r="Z58" s="925" t="s">
        <v>442</v>
      </c>
      <c r="AA58" s="894"/>
    </row>
    <row r="59" spans="1:27" ht="31.5" x14ac:dyDescent="0.25">
      <c r="A59" s="234" t="s">
        <v>486</v>
      </c>
      <c r="B59" s="894" t="s">
        <v>487</v>
      </c>
      <c r="C59" s="894"/>
      <c r="D59" s="907" t="s">
        <v>547</v>
      </c>
      <c r="E59" s="907"/>
      <c r="F59" s="894" t="s">
        <v>626</v>
      </c>
      <c r="G59" s="894"/>
      <c r="H59" s="894" t="s">
        <v>924</v>
      </c>
      <c r="I59" s="894"/>
      <c r="J59" s="894" t="s">
        <v>651</v>
      </c>
      <c r="K59" s="894"/>
      <c r="L59" s="949" t="s">
        <v>701</v>
      </c>
      <c r="M59" s="894"/>
      <c r="N59" s="894" t="s">
        <v>906</v>
      </c>
      <c r="O59" s="894"/>
      <c r="P59" s="894" t="s">
        <v>740</v>
      </c>
      <c r="Q59" s="894"/>
      <c r="R59" s="956" t="s">
        <v>771</v>
      </c>
      <c r="S59" s="948"/>
      <c r="T59" s="894" t="s">
        <v>789</v>
      </c>
      <c r="U59" s="894"/>
      <c r="V59" s="894" t="s">
        <v>817</v>
      </c>
      <c r="W59" s="894"/>
      <c r="X59" s="894" t="s">
        <v>865</v>
      </c>
      <c r="Y59" s="894"/>
      <c r="Z59" s="894" t="s">
        <v>442</v>
      </c>
      <c r="AA59" s="894"/>
    </row>
    <row r="60" spans="1:27" x14ac:dyDescent="0.25">
      <c r="A60" s="233" t="s">
        <v>488</v>
      </c>
      <c r="B60" s="899"/>
      <c r="C60" s="899"/>
      <c r="D60" s="951"/>
      <c r="E60" s="951"/>
      <c r="F60" s="899"/>
      <c r="G60" s="899"/>
      <c r="H60" s="952"/>
      <c r="I60" s="952"/>
      <c r="J60" s="899"/>
      <c r="K60" s="899"/>
      <c r="L60" s="899"/>
      <c r="M60" s="899"/>
      <c r="N60" s="952"/>
      <c r="O60" s="952"/>
      <c r="P60" s="952"/>
      <c r="Q60" s="952"/>
      <c r="R60" s="953"/>
      <c r="S60" s="954"/>
      <c r="T60" s="952"/>
      <c r="U60" s="952"/>
      <c r="V60" s="952"/>
      <c r="W60" s="952"/>
      <c r="X60" s="952"/>
      <c r="Y60" s="952"/>
      <c r="Z60" s="952"/>
      <c r="AA60" s="952"/>
    </row>
    <row r="61" spans="1:27" x14ac:dyDescent="0.25">
      <c r="A61" s="234" t="s">
        <v>29</v>
      </c>
      <c r="B61" s="894">
        <v>74</v>
      </c>
      <c r="C61" s="894"/>
      <c r="D61" s="907">
        <v>62</v>
      </c>
      <c r="E61" s="907"/>
      <c r="F61" s="894">
        <v>30</v>
      </c>
      <c r="G61" s="894"/>
      <c r="H61" s="894">
        <v>14</v>
      </c>
      <c r="I61" s="894"/>
      <c r="J61" s="894">
        <v>10</v>
      </c>
      <c r="K61" s="894"/>
      <c r="L61" s="949">
        <v>70</v>
      </c>
      <c r="M61" s="894"/>
      <c r="N61" s="894">
        <v>44</v>
      </c>
      <c r="O61" s="894"/>
      <c r="P61" s="894">
        <v>57</v>
      </c>
      <c r="Q61" s="894"/>
      <c r="R61" s="948">
        <v>16</v>
      </c>
      <c r="S61" s="948"/>
      <c r="T61" s="972">
        <v>25</v>
      </c>
      <c r="U61" s="894"/>
      <c r="V61" s="894">
        <v>31</v>
      </c>
      <c r="W61" s="894"/>
      <c r="X61" s="894">
        <v>65</v>
      </c>
      <c r="Y61" s="894"/>
      <c r="Z61" s="894">
        <v>137</v>
      </c>
      <c r="AA61" s="894"/>
    </row>
    <row r="62" spans="1:27" x14ac:dyDescent="0.25">
      <c r="A62" s="234" t="s">
        <v>28</v>
      </c>
      <c r="B62" s="894">
        <v>48</v>
      </c>
      <c r="C62" s="894"/>
      <c r="D62" s="907">
        <v>17</v>
      </c>
      <c r="E62" s="907"/>
      <c r="F62" s="894">
        <v>30</v>
      </c>
      <c r="G62" s="894"/>
      <c r="H62" s="894">
        <v>12</v>
      </c>
      <c r="I62" s="894"/>
      <c r="J62" s="894">
        <v>10</v>
      </c>
      <c r="K62" s="894"/>
      <c r="L62" s="949" t="s">
        <v>445</v>
      </c>
      <c r="M62" s="894"/>
      <c r="N62" s="894">
        <v>35</v>
      </c>
      <c r="O62" s="894"/>
      <c r="P62" s="894">
        <v>13</v>
      </c>
      <c r="Q62" s="894"/>
      <c r="R62" s="948">
        <v>15</v>
      </c>
      <c r="S62" s="948"/>
      <c r="T62" s="972">
        <v>29</v>
      </c>
      <c r="U62" s="894"/>
      <c r="V62" s="894">
        <v>22</v>
      </c>
      <c r="W62" s="894"/>
      <c r="X62" s="894">
        <v>25</v>
      </c>
      <c r="Y62" s="894"/>
      <c r="Z62" s="894" t="s">
        <v>445</v>
      </c>
      <c r="AA62" s="894"/>
    </row>
    <row r="63" spans="1:27" x14ac:dyDescent="0.25">
      <c r="A63" s="234" t="s">
        <v>26</v>
      </c>
      <c r="B63" s="894">
        <v>24</v>
      </c>
      <c r="C63" s="894"/>
      <c r="D63" s="907">
        <v>21</v>
      </c>
      <c r="E63" s="907"/>
      <c r="F63" s="894">
        <v>15</v>
      </c>
      <c r="G63" s="894"/>
      <c r="H63" s="894">
        <v>13</v>
      </c>
      <c r="I63" s="894"/>
      <c r="J63" s="894">
        <v>10</v>
      </c>
      <c r="K63" s="894"/>
      <c r="L63" s="949" t="s">
        <v>445</v>
      </c>
      <c r="M63" s="894"/>
      <c r="N63" s="894">
        <v>14</v>
      </c>
      <c r="O63" s="894"/>
      <c r="P63" s="894">
        <v>0</v>
      </c>
      <c r="Q63" s="894"/>
      <c r="R63" s="948" t="s">
        <v>442</v>
      </c>
      <c r="S63" s="948"/>
      <c r="T63" s="972">
        <v>22</v>
      </c>
      <c r="U63" s="894"/>
      <c r="V63" s="894">
        <v>16</v>
      </c>
      <c r="W63" s="894"/>
      <c r="X63" s="894">
        <v>10</v>
      </c>
      <c r="Y63" s="894"/>
      <c r="Z63" s="894" t="s">
        <v>445</v>
      </c>
      <c r="AA63" s="894"/>
    </row>
    <row r="64" spans="1:27" x14ac:dyDescent="0.25">
      <c r="A64" s="234" t="s">
        <v>841</v>
      </c>
      <c r="B64" s="894"/>
      <c r="C64" s="894"/>
      <c r="D64" s="907"/>
      <c r="E64" s="907"/>
      <c r="F64" s="894"/>
      <c r="G64" s="894"/>
      <c r="H64" s="894"/>
      <c r="I64" s="894"/>
      <c r="J64" s="894"/>
      <c r="K64" s="894"/>
      <c r="L64" s="949"/>
      <c r="M64" s="894"/>
      <c r="N64" s="894"/>
      <c r="O64" s="894"/>
      <c r="P64" s="894"/>
      <c r="Q64" s="894"/>
      <c r="R64" s="948"/>
      <c r="S64" s="948"/>
      <c r="T64" s="972"/>
      <c r="U64" s="894"/>
      <c r="V64" s="894"/>
      <c r="W64" s="894"/>
      <c r="X64" s="894">
        <v>30</v>
      </c>
      <c r="Y64" s="894"/>
      <c r="Z64" s="894" t="s">
        <v>445</v>
      </c>
      <c r="AA64" s="894"/>
    </row>
    <row r="65" spans="1:27" x14ac:dyDescent="0.25">
      <c r="A65" s="233" t="s">
        <v>489</v>
      </c>
      <c r="B65" s="921"/>
      <c r="C65" s="921"/>
      <c r="D65" s="967"/>
      <c r="E65" s="967"/>
      <c r="F65" s="921"/>
      <c r="G65" s="921"/>
      <c r="H65" s="921"/>
      <c r="I65" s="921"/>
      <c r="J65" s="921"/>
      <c r="K65" s="921"/>
      <c r="L65" s="921"/>
      <c r="M65" s="921"/>
      <c r="N65" s="921"/>
      <c r="O65" s="921"/>
      <c r="P65" s="921"/>
      <c r="Q65" s="921"/>
      <c r="R65" s="968"/>
      <c r="S65" s="969"/>
      <c r="T65" s="921"/>
      <c r="U65" s="921"/>
      <c r="V65" s="921"/>
      <c r="W65" s="921"/>
      <c r="X65" s="921"/>
      <c r="Y65" s="921"/>
      <c r="Z65" s="921"/>
      <c r="AA65" s="921"/>
    </row>
    <row r="66" spans="1:27" ht="157.5" x14ac:dyDescent="0.25">
      <c r="A66" s="234" t="s">
        <v>29</v>
      </c>
      <c r="B66" s="894" t="s">
        <v>445</v>
      </c>
      <c r="C66" s="894"/>
      <c r="D66" s="907">
        <v>108</v>
      </c>
      <c r="E66" s="907"/>
      <c r="F66" s="894">
        <v>120</v>
      </c>
      <c r="G66" s="894"/>
      <c r="H66" s="894">
        <v>42</v>
      </c>
      <c r="I66" s="894"/>
      <c r="J66" s="894">
        <v>10</v>
      </c>
      <c r="K66" s="894"/>
      <c r="L66" s="936" t="s">
        <v>702</v>
      </c>
      <c r="M66" s="894"/>
      <c r="N66" s="894">
        <v>44</v>
      </c>
      <c r="O66" s="894"/>
      <c r="P66" s="894">
        <v>134</v>
      </c>
      <c r="Q66" s="894"/>
      <c r="R66" s="948">
        <v>31</v>
      </c>
      <c r="S66" s="948"/>
      <c r="T66" s="972">
        <v>31</v>
      </c>
      <c r="U66" s="894"/>
      <c r="V66" s="894">
        <v>45</v>
      </c>
      <c r="W66" s="894"/>
      <c r="X66" s="894">
        <f>X61*4</f>
        <v>260</v>
      </c>
      <c r="Y66" s="894" t="s">
        <v>866</v>
      </c>
      <c r="Z66" s="894">
        <v>137</v>
      </c>
      <c r="AA66" s="894"/>
    </row>
    <row r="67" spans="1:27" ht="157.5" x14ac:dyDescent="0.25">
      <c r="A67" s="234" t="s">
        <v>28</v>
      </c>
      <c r="B67" s="894" t="s">
        <v>445</v>
      </c>
      <c r="C67" s="894"/>
      <c r="D67" s="907">
        <v>31</v>
      </c>
      <c r="E67" s="907"/>
      <c r="F67" s="894">
        <v>120</v>
      </c>
      <c r="G67" s="894"/>
      <c r="H67" s="894">
        <v>32</v>
      </c>
      <c r="I67" s="894"/>
      <c r="J67" s="894">
        <v>10</v>
      </c>
      <c r="K67" s="894"/>
      <c r="L67" s="894" t="s">
        <v>711</v>
      </c>
      <c r="M67" s="894"/>
      <c r="N67" s="894">
        <v>35</v>
      </c>
      <c r="O67" s="894"/>
      <c r="P67" s="894">
        <v>56</v>
      </c>
      <c r="Q67" s="894"/>
      <c r="R67" s="948">
        <v>28</v>
      </c>
      <c r="S67" s="948"/>
      <c r="T67" s="972">
        <v>43</v>
      </c>
      <c r="U67" s="894"/>
      <c r="V67" s="894">
        <v>29</v>
      </c>
      <c r="W67" s="894"/>
      <c r="X67" s="894">
        <f>X62*4</f>
        <v>100</v>
      </c>
      <c r="Y67" s="894" t="s">
        <v>866</v>
      </c>
      <c r="Z67" s="894" t="s">
        <v>445</v>
      </c>
      <c r="AA67" s="894"/>
    </row>
    <row r="68" spans="1:27" ht="157.5" x14ac:dyDescent="0.25">
      <c r="A68" s="234" t="s">
        <v>26</v>
      </c>
      <c r="B68" s="894" t="s">
        <v>445</v>
      </c>
      <c r="C68" s="894"/>
      <c r="D68" s="907">
        <v>40</v>
      </c>
      <c r="E68" s="907"/>
      <c r="F68" s="894">
        <v>60</v>
      </c>
      <c r="G68" s="894"/>
      <c r="H68" s="894">
        <v>32</v>
      </c>
      <c r="I68" s="894"/>
      <c r="J68" s="894">
        <v>10</v>
      </c>
      <c r="K68" s="894"/>
      <c r="L68" s="894"/>
      <c r="M68" s="894"/>
      <c r="N68" s="894">
        <v>14</v>
      </c>
      <c r="O68" s="894"/>
      <c r="P68" s="894">
        <v>0</v>
      </c>
      <c r="Q68" s="894"/>
      <c r="R68" s="948" t="s">
        <v>442</v>
      </c>
      <c r="S68" s="948"/>
      <c r="T68" s="972">
        <v>31</v>
      </c>
      <c r="U68" s="894"/>
      <c r="V68" s="894">
        <v>24</v>
      </c>
      <c r="W68" s="894"/>
      <c r="X68" s="894">
        <f t="shared" ref="X68:Z69" si="0">X63*4</f>
        <v>40</v>
      </c>
      <c r="Y68" s="894" t="s">
        <v>866</v>
      </c>
      <c r="Z68" s="894" t="s">
        <v>445</v>
      </c>
      <c r="AA68" s="894"/>
    </row>
    <row r="69" spans="1:27" ht="157.5" x14ac:dyDescent="0.25">
      <c r="A69" s="234" t="s">
        <v>841</v>
      </c>
      <c r="B69" s="894"/>
      <c r="C69" s="894"/>
      <c r="D69" s="907"/>
      <c r="E69" s="907"/>
      <c r="F69" s="894"/>
      <c r="G69" s="894"/>
      <c r="H69" s="894"/>
      <c r="I69" s="894"/>
      <c r="J69" s="894"/>
      <c r="K69" s="894"/>
      <c r="L69" s="894"/>
      <c r="M69" s="894"/>
      <c r="N69" s="894"/>
      <c r="O69" s="894"/>
      <c r="P69" s="894"/>
      <c r="Q69" s="894"/>
      <c r="R69" s="948"/>
      <c r="S69" s="948"/>
      <c r="T69" s="972"/>
      <c r="U69" s="894"/>
      <c r="V69" s="894"/>
      <c r="W69" s="894"/>
      <c r="X69" s="894">
        <f t="shared" si="0"/>
        <v>120</v>
      </c>
      <c r="Y69" s="894" t="s">
        <v>866</v>
      </c>
      <c r="Z69" s="894" t="s">
        <v>445</v>
      </c>
      <c r="AA69" s="894"/>
    </row>
    <row r="70" spans="1:27" x14ac:dyDescent="0.25">
      <c r="A70" s="234" t="s">
        <v>25</v>
      </c>
      <c r="B70" s="894" t="s">
        <v>445</v>
      </c>
      <c r="C70" s="894"/>
      <c r="D70" s="907">
        <v>111</v>
      </c>
      <c r="E70" s="907"/>
      <c r="F70" s="894">
        <v>150</v>
      </c>
      <c r="G70" s="894"/>
      <c r="H70" s="894">
        <v>94</v>
      </c>
      <c r="I70" s="894"/>
      <c r="J70" s="894">
        <v>30</v>
      </c>
      <c r="K70" s="894"/>
      <c r="L70" s="936" t="s">
        <v>701</v>
      </c>
      <c r="M70" s="894"/>
      <c r="N70" s="894">
        <v>72</v>
      </c>
      <c r="O70" s="894"/>
      <c r="P70" s="894" t="s">
        <v>442</v>
      </c>
      <c r="Q70" s="894"/>
      <c r="R70" s="948">
        <v>30</v>
      </c>
      <c r="S70" s="948"/>
      <c r="T70" s="972">
        <v>65</v>
      </c>
      <c r="U70" s="894"/>
      <c r="V70" s="894">
        <v>64</v>
      </c>
      <c r="W70" s="894"/>
      <c r="X70" s="894">
        <f>520/2</f>
        <v>260</v>
      </c>
      <c r="Y70" s="894"/>
      <c r="Z70" s="894">
        <v>91</v>
      </c>
      <c r="AA70" s="894"/>
    </row>
    <row r="71" spans="1:27" x14ac:dyDescent="0.25">
      <c r="A71" s="234" t="s">
        <v>210</v>
      </c>
      <c r="B71" s="894" t="s">
        <v>445</v>
      </c>
      <c r="C71" s="894"/>
      <c r="D71" s="907"/>
      <c r="E71" s="907"/>
      <c r="F71" s="894" t="s">
        <v>598</v>
      </c>
      <c r="G71" s="894"/>
      <c r="H71" s="894" t="s">
        <v>445</v>
      </c>
      <c r="I71" s="894"/>
      <c r="J71" s="894" t="s">
        <v>445</v>
      </c>
      <c r="K71" s="894"/>
      <c r="L71" s="894" t="s">
        <v>445</v>
      </c>
      <c r="M71" s="894"/>
      <c r="N71" s="894">
        <v>0</v>
      </c>
      <c r="O71" s="894"/>
      <c r="P71" s="894" t="s">
        <v>442</v>
      </c>
      <c r="Q71" s="894"/>
      <c r="R71" s="948" t="s">
        <v>442</v>
      </c>
      <c r="S71" s="948"/>
      <c r="T71" s="972">
        <v>0</v>
      </c>
      <c r="U71" s="894"/>
      <c r="V71" s="894"/>
      <c r="W71" s="894"/>
      <c r="X71" s="894" t="s">
        <v>445</v>
      </c>
      <c r="Y71" s="894"/>
      <c r="Z71" s="894" t="s">
        <v>445</v>
      </c>
      <c r="AA71" s="894"/>
    </row>
    <row r="72" spans="1:27" x14ac:dyDescent="0.25">
      <c r="A72" s="234" t="s">
        <v>87</v>
      </c>
      <c r="B72" s="894" t="s">
        <v>445</v>
      </c>
      <c r="C72" s="894"/>
      <c r="D72" s="907">
        <v>68</v>
      </c>
      <c r="E72" s="907"/>
      <c r="F72" s="894">
        <v>150</v>
      </c>
      <c r="G72" s="894"/>
      <c r="H72" s="894">
        <v>12</v>
      </c>
      <c r="I72" s="894"/>
      <c r="J72" s="894">
        <v>30</v>
      </c>
      <c r="K72" s="894"/>
      <c r="L72" s="894" t="s">
        <v>445</v>
      </c>
      <c r="M72" s="894"/>
      <c r="N72" s="894">
        <v>21</v>
      </c>
      <c r="O72" s="894"/>
      <c r="P72" s="894" t="s">
        <v>442</v>
      </c>
      <c r="Q72" s="894"/>
      <c r="R72" s="948">
        <v>29</v>
      </c>
      <c r="S72" s="948"/>
      <c r="T72" s="972">
        <v>40</v>
      </c>
      <c r="U72" s="894"/>
      <c r="V72" s="894">
        <v>34</v>
      </c>
      <c r="W72" s="894"/>
      <c r="X72" s="894">
        <f>260</f>
        <v>260</v>
      </c>
      <c r="Y72" s="894"/>
      <c r="Z72" s="894">
        <v>46</v>
      </c>
      <c r="AA72" s="894"/>
    </row>
    <row r="73" spans="1:27" x14ac:dyDescent="0.25">
      <c r="A73" s="234" t="s">
        <v>211</v>
      </c>
      <c r="B73" s="894" t="s">
        <v>445</v>
      </c>
      <c r="C73" s="894"/>
      <c r="D73" s="907"/>
      <c r="E73" s="907"/>
      <c r="F73" s="894" t="s">
        <v>598</v>
      </c>
      <c r="G73" s="894"/>
      <c r="H73" s="894" t="s">
        <v>445</v>
      </c>
      <c r="I73" s="894"/>
      <c r="J73" s="894" t="s">
        <v>445</v>
      </c>
      <c r="K73" s="894"/>
      <c r="L73" s="894" t="s">
        <v>445</v>
      </c>
      <c r="M73" s="894"/>
      <c r="N73" s="894">
        <v>0</v>
      </c>
      <c r="O73" s="894"/>
      <c r="P73" s="894" t="s">
        <v>442</v>
      </c>
      <c r="Q73" s="894"/>
      <c r="R73" s="948" t="s">
        <v>442</v>
      </c>
      <c r="S73" s="948"/>
      <c r="T73" s="894">
        <v>0</v>
      </c>
      <c r="U73" s="894"/>
      <c r="V73" s="894"/>
      <c r="W73" s="894"/>
      <c r="X73" s="894" t="s">
        <v>445</v>
      </c>
      <c r="Y73" s="894"/>
      <c r="Z73" s="894" t="s">
        <v>445</v>
      </c>
      <c r="AA73" s="894"/>
    </row>
    <row r="74" spans="1:27" x14ac:dyDescent="0.25">
      <c r="A74" s="234" t="s">
        <v>447</v>
      </c>
      <c r="B74" s="894" t="s">
        <v>445</v>
      </c>
      <c r="C74" s="894"/>
      <c r="D74" s="907"/>
      <c r="E74" s="907"/>
      <c r="F74" s="894" t="s">
        <v>598</v>
      </c>
      <c r="G74" s="894"/>
      <c r="H74" s="894" t="s">
        <v>445</v>
      </c>
      <c r="I74" s="894"/>
      <c r="J74" s="894" t="s">
        <v>445</v>
      </c>
      <c r="K74" s="894"/>
      <c r="L74" s="894" t="s">
        <v>445</v>
      </c>
      <c r="M74" s="894"/>
      <c r="N74" s="894">
        <v>0</v>
      </c>
      <c r="O74" s="894"/>
      <c r="P74" s="894" t="s">
        <v>442</v>
      </c>
      <c r="Q74" s="894"/>
      <c r="R74" s="948" t="s">
        <v>442</v>
      </c>
      <c r="S74" s="948"/>
      <c r="T74" s="894">
        <v>0</v>
      </c>
      <c r="U74" s="894"/>
      <c r="V74" s="894"/>
      <c r="W74" s="894"/>
      <c r="X74" s="894" t="s">
        <v>445</v>
      </c>
      <c r="Y74" s="894"/>
      <c r="Z74" s="894" t="s">
        <v>445</v>
      </c>
      <c r="AA74" s="894"/>
    </row>
    <row r="75" spans="1:27" x14ac:dyDescent="0.25">
      <c r="A75" s="234" t="s">
        <v>448</v>
      </c>
      <c r="B75" s="894" t="s">
        <v>445</v>
      </c>
      <c r="C75" s="894"/>
      <c r="D75" s="907"/>
      <c r="E75" s="907"/>
      <c r="F75" s="894" t="s">
        <v>598</v>
      </c>
      <c r="G75" s="894"/>
      <c r="H75" s="894" t="s">
        <v>445</v>
      </c>
      <c r="I75" s="894"/>
      <c r="J75" s="894" t="s">
        <v>445</v>
      </c>
      <c r="K75" s="894"/>
      <c r="L75" s="894" t="s">
        <v>445</v>
      </c>
      <c r="M75" s="894"/>
      <c r="N75" s="894">
        <v>0</v>
      </c>
      <c r="O75" s="894"/>
      <c r="P75" s="894" t="s">
        <v>442</v>
      </c>
      <c r="Q75" s="894"/>
      <c r="R75" s="948" t="s">
        <v>442</v>
      </c>
      <c r="S75" s="948"/>
      <c r="T75" s="894">
        <v>0</v>
      </c>
      <c r="U75" s="894"/>
      <c r="V75" s="894"/>
      <c r="W75" s="894"/>
      <c r="X75" s="894" t="s">
        <v>445</v>
      </c>
      <c r="Y75" s="894"/>
      <c r="Z75" s="894" t="s">
        <v>445</v>
      </c>
      <c r="AA75" s="894"/>
    </row>
    <row r="76" spans="1:27" ht="45" x14ac:dyDescent="0.25">
      <c r="A76" s="81" t="s">
        <v>490</v>
      </c>
      <c r="B76" s="894" t="s">
        <v>445</v>
      </c>
      <c r="C76" s="894"/>
      <c r="D76" s="907" t="s">
        <v>548</v>
      </c>
      <c r="E76" s="907"/>
      <c r="F76" s="941">
        <v>0.125</v>
      </c>
      <c r="G76" s="894"/>
      <c r="H76" s="941">
        <v>0.125</v>
      </c>
      <c r="I76" s="894"/>
      <c r="J76" s="964" t="s">
        <v>679</v>
      </c>
      <c r="K76" s="894"/>
      <c r="L76" s="894"/>
      <c r="M76" s="894"/>
      <c r="N76" s="941">
        <v>0.13194444444444445</v>
      </c>
      <c r="O76" s="894"/>
      <c r="P76" s="894" t="s">
        <v>442</v>
      </c>
      <c r="Q76" s="894"/>
      <c r="R76" s="973">
        <v>4.1666666666666664E-2</v>
      </c>
      <c r="S76" s="948" t="s">
        <v>753</v>
      </c>
      <c r="T76" s="894" t="s">
        <v>790</v>
      </c>
      <c r="U76" s="894"/>
      <c r="V76" s="974">
        <v>4.9999999999999996E-2</v>
      </c>
      <c r="W76" s="894"/>
      <c r="X76" s="941">
        <v>3.125E-2</v>
      </c>
      <c r="Y76" s="977" t="s">
        <v>867</v>
      </c>
      <c r="Z76" s="941" t="s">
        <v>442</v>
      </c>
      <c r="AA76" s="977"/>
    </row>
    <row r="77" spans="1:27" x14ac:dyDescent="0.25">
      <c r="A77" s="81" t="s">
        <v>491</v>
      </c>
      <c r="B77" s="921"/>
      <c r="C77" s="921"/>
      <c r="D77" s="967"/>
      <c r="E77" s="967"/>
      <c r="F77" s="921"/>
      <c r="G77" s="921"/>
      <c r="H77" s="921"/>
      <c r="I77" s="921"/>
      <c r="J77" s="921"/>
      <c r="K77" s="921"/>
      <c r="L77" s="921"/>
      <c r="M77" s="921"/>
      <c r="N77" s="921"/>
      <c r="O77" s="921"/>
      <c r="P77" s="921"/>
      <c r="Q77" s="921"/>
      <c r="R77" s="968"/>
      <c r="S77" s="969"/>
      <c r="T77" s="921"/>
      <c r="U77" s="921"/>
      <c r="V77" s="921"/>
      <c r="W77" s="921"/>
      <c r="X77" s="921"/>
      <c r="Y77" s="921"/>
      <c r="Z77" s="921"/>
      <c r="AA77" s="921"/>
    </row>
    <row r="78" spans="1:27" ht="270" customHeight="1" x14ac:dyDescent="0.25">
      <c r="A78" s="81" t="s">
        <v>492</v>
      </c>
      <c r="B78" s="894" t="s">
        <v>494</v>
      </c>
      <c r="C78" s="894"/>
      <c r="D78" s="894" t="s">
        <v>549</v>
      </c>
      <c r="E78" s="894" t="s">
        <v>550</v>
      </c>
      <c r="F78" s="894" t="s">
        <v>627</v>
      </c>
      <c r="G78" s="894"/>
      <c r="H78" s="894" t="s">
        <v>35</v>
      </c>
      <c r="I78" s="894"/>
      <c r="J78" s="894" t="s">
        <v>680</v>
      </c>
      <c r="K78" s="894" t="s">
        <v>677</v>
      </c>
      <c r="L78" s="949" t="s">
        <v>712</v>
      </c>
      <c r="M78" s="894"/>
      <c r="N78" s="894" t="s">
        <v>35</v>
      </c>
      <c r="O78" s="894"/>
      <c r="P78" s="894" t="s">
        <v>494</v>
      </c>
      <c r="Q78" s="894"/>
      <c r="R78" s="956" t="s">
        <v>772</v>
      </c>
      <c r="S78" s="948"/>
      <c r="T78" s="894" t="s">
        <v>791</v>
      </c>
      <c r="U78" s="894"/>
      <c r="V78" s="894" t="s">
        <v>833</v>
      </c>
      <c r="W78" s="894"/>
      <c r="X78" s="894" t="s">
        <v>882</v>
      </c>
      <c r="Y78" s="894"/>
      <c r="Z78" s="894" t="s">
        <v>627</v>
      </c>
      <c r="AA78" s="894"/>
    </row>
    <row r="79" spans="1:27" x14ac:dyDescent="0.25">
      <c r="A79" s="79" t="s">
        <v>495</v>
      </c>
      <c r="B79" s="894" t="s">
        <v>496</v>
      </c>
      <c r="C79" s="894" t="s">
        <v>497</v>
      </c>
      <c r="D79" s="907" t="s">
        <v>551</v>
      </c>
      <c r="E79" s="907" t="s">
        <v>552</v>
      </c>
      <c r="F79" s="894" t="s">
        <v>498</v>
      </c>
      <c r="G79" s="894"/>
      <c r="H79" s="894" t="s">
        <v>498</v>
      </c>
      <c r="I79" s="894"/>
      <c r="J79" s="894" t="s">
        <v>498</v>
      </c>
      <c r="K79" s="894" t="s">
        <v>654</v>
      </c>
      <c r="L79" s="936" t="s">
        <v>442</v>
      </c>
      <c r="M79" s="894"/>
      <c r="N79" s="894" t="s">
        <v>498</v>
      </c>
      <c r="O79" s="894"/>
      <c r="P79" s="894" t="s">
        <v>498</v>
      </c>
      <c r="Q79" s="894"/>
      <c r="R79" s="948" t="s">
        <v>498</v>
      </c>
      <c r="S79" s="948"/>
      <c r="T79" s="894" t="s">
        <v>498</v>
      </c>
      <c r="U79" s="894"/>
      <c r="V79" s="894" t="s">
        <v>498</v>
      </c>
      <c r="W79" s="894"/>
      <c r="X79" s="894" t="s">
        <v>498</v>
      </c>
      <c r="Y79" s="894"/>
      <c r="Z79" s="894" t="s">
        <v>498</v>
      </c>
      <c r="AA79" s="894"/>
    </row>
    <row r="80" spans="1:27" ht="63" x14ac:dyDescent="0.25">
      <c r="A80" s="78" t="s">
        <v>499</v>
      </c>
      <c r="B80" s="894" t="s">
        <v>500</v>
      </c>
      <c r="C80" s="894"/>
      <c r="D80" s="894" t="s">
        <v>553</v>
      </c>
      <c r="E80" s="894" t="s">
        <v>554</v>
      </c>
      <c r="F80" s="894" t="s">
        <v>611</v>
      </c>
      <c r="G80" s="894"/>
      <c r="H80" s="907" t="s">
        <v>442</v>
      </c>
      <c r="I80" s="894"/>
      <c r="J80" s="894" t="s">
        <v>445</v>
      </c>
      <c r="K80" s="894"/>
      <c r="L80" s="936" t="s">
        <v>442</v>
      </c>
      <c r="M80" s="894"/>
      <c r="N80" s="907" t="s">
        <v>442</v>
      </c>
      <c r="O80" s="894"/>
      <c r="P80" s="894" t="s">
        <v>730</v>
      </c>
      <c r="Q80" s="894"/>
      <c r="R80" s="948" t="s">
        <v>442</v>
      </c>
      <c r="S80" s="948" t="s">
        <v>773</v>
      </c>
      <c r="T80" s="894"/>
      <c r="U80" s="894"/>
      <c r="V80" s="894" t="s">
        <v>442</v>
      </c>
      <c r="W80" s="894"/>
      <c r="X80" s="894" t="s">
        <v>445</v>
      </c>
      <c r="Y80" s="894"/>
      <c r="Z80" s="894" t="s">
        <v>445</v>
      </c>
      <c r="AA80" s="894"/>
    </row>
    <row r="81" spans="1:27" ht="47.25" x14ac:dyDescent="0.25">
      <c r="A81" s="81" t="s">
        <v>501</v>
      </c>
      <c r="B81" s="894" t="s">
        <v>442</v>
      </c>
      <c r="C81" s="894"/>
      <c r="D81" s="907" t="s">
        <v>555</v>
      </c>
      <c r="E81" s="907"/>
      <c r="F81" s="894" t="s">
        <v>628</v>
      </c>
      <c r="G81" s="894"/>
      <c r="H81" s="894" t="s">
        <v>907</v>
      </c>
      <c r="I81" s="894"/>
      <c r="J81" s="894" t="s">
        <v>655</v>
      </c>
      <c r="K81" s="894"/>
      <c r="L81" s="949" t="s">
        <v>442</v>
      </c>
      <c r="M81" s="894"/>
      <c r="N81" s="894" t="s">
        <v>907</v>
      </c>
      <c r="O81" s="894"/>
      <c r="P81" s="894" t="s">
        <v>731</v>
      </c>
      <c r="Q81" s="894"/>
      <c r="R81" s="948">
        <v>10</v>
      </c>
      <c r="S81" s="948"/>
      <c r="T81" s="894" t="s">
        <v>792</v>
      </c>
      <c r="U81" s="894"/>
      <c r="V81" s="894" t="s">
        <v>819</v>
      </c>
      <c r="W81" s="894"/>
      <c r="X81" s="894" t="s">
        <v>555</v>
      </c>
      <c r="Y81" s="894"/>
      <c r="Z81" s="894" t="s">
        <v>442</v>
      </c>
      <c r="AA81" s="894"/>
    </row>
    <row r="82" spans="1:27" ht="207.75" customHeight="1" x14ac:dyDescent="0.25">
      <c r="A82" s="81" t="s">
        <v>502</v>
      </c>
      <c r="B82" s="894" t="s">
        <v>442</v>
      </c>
      <c r="C82" s="894"/>
      <c r="D82" s="894" t="s">
        <v>556</v>
      </c>
      <c r="E82" s="907"/>
      <c r="F82" s="894" t="s">
        <v>613</v>
      </c>
      <c r="G82" s="894"/>
      <c r="H82" s="894" t="s">
        <v>908</v>
      </c>
      <c r="I82" s="894"/>
      <c r="J82" s="894" t="s">
        <v>656</v>
      </c>
      <c r="K82" s="894"/>
      <c r="L82" s="936" t="s">
        <v>704</v>
      </c>
      <c r="M82" s="894"/>
      <c r="N82" s="894" t="s">
        <v>908</v>
      </c>
      <c r="O82" s="894"/>
      <c r="P82" s="894" t="s">
        <v>732</v>
      </c>
      <c r="Q82" s="894"/>
      <c r="R82" s="948" t="s">
        <v>756</v>
      </c>
      <c r="S82" s="948"/>
      <c r="T82" s="894" t="s">
        <v>793</v>
      </c>
      <c r="U82" s="894"/>
      <c r="V82" s="894" t="s">
        <v>834</v>
      </c>
      <c r="W82" s="894"/>
      <c r="X82" s="894" t="s">
        <v>869</v>
      </c>
      <c r="Y82" s="894" t="s">
        <v>870</v>
      </c>
      <c r="Z82" s="894" t="s">
        <v>442</v>
      </c>
      <c r="AA82" s="894"/>
    </row>
    <row r="83" spans="1:27" ht="149.25" customHeight="1" x14ac:dyDescent="0.25">
      <c r="A83" s="81" t="s">
        <v>503</v>
      </c>
      <c r="B83" s="894" t="s">
        <v>504</v>
      </c>
      <c r="C83" s="894"/>
      <c r="D83" s="894" t="s">
        <v>557</v>
      </c>
      <c r="E83" s="907"/>
      <c r="F83" s="894" t="s">
        <v>614</v>
      </c>
      <c r="G83" s="894"/>
      <c r="H83" s="894" t="s">
        <v>909</v>
      </c>
      <c r="I83" s="894"/>
      <c r="J83" s="894" t="s">
        <v>681</v>
      </c>
      <c r="K83" s="894"/>
      <c r="L83" s="936" t="s">
        <v>704</v>
      </c>
      <c r="M83" s="894"/>
      <c r="N83" s="894" t="s">
        <v>909</v>
      </c>
      <c r="O83" s="894"/>
      <c r="P83" s="894" t="s">
        <v>733</v>
      </c>
      <c r="Q83" s="894"/>
      <c r="R83" s="948" t="s">
        <v>757</v>
      </c>
      <c r="S83" s="948"/>
      <c r="T83" s="894" t="s">
        <v>794</v>
      </c>
      <c r="U83" s="894"/>
      <c r="V83" s="894" t="s">
        <v>821</v>
      </c>
      <c r="W83" s="894"/>
      <c r="X83" s="894" t="s">
        <v>871</v>
      </c>
      <c r="Y83" s="894"/>
      <c r="Z83" s="894" t="s">
        <v>442</v>
      </c>
      <c r="AA83" s="894"/>
    </row>
    <row r="84" spans="1:27" x14ac:dyDescent="0.25">
      <c r="A84" s="235" t="s">
        <v>475</v>
      </c>
      <c r="B84" s="921"/>
      <c r="C84" s="921"/>
      <c r="D84" s="967"/>
      <c r="E84" s="967"/>
      <c r="F84" s="921"/>
      <c r="G84" s="921"/>
      <c r="H84" s="921"/>
      <c r="I84" s="921"/>
      <c r="J84" s="921"/>
      <c r="K84" s="921"/>
      <c r="L84" s="921"/>
      <c r="M84" s="921"/>
      <c r="N84" s="921"/>
      <c r="O84" s="921"/>
      <c r="P84" s="921"/>
      <c r="Q84" s="921"/>
      <c r="R84" s="968"/>
      <c r="S84" s="969"/>
      <c r="T84" s="921"/>
      <c r="U84" s="921"/>
      <c r="V84" s="921"/>
      <c r="W84" s="921"/>
      <c r="X84" s="921"/>
      <c r="Y84" s="921"/>
      <c r="Z84" s="921"/>
      <c r="AA84" s="921"/>
    </row>
    <row r="85" spans="1:27" x14ac:dyDescent="0.25">
      <c r="A85" s="81" t="s">
        <v>505</v>
      </c>
      <c r="B85" s="921"/>
      <c r="C85" s="921"/>
      <c r="D85" s="967"/>
      <c r="E85" s="967"/>
      <c r="F85" s="921"/>
      <c r="G85" s="921"/>
      <c r="H85" s="921"/>
      <c r="I85" s="921"/>
      <c r="J85" s="921"/>
      <c r="K85" s="921"/>
      <c r="L85" s="921"/>
      <c r="M85" s="921"/>
      <c r="N85" s="921"/>
      <c r="O85" s="921"/>
      <c r="P85" s="921"/>
      <c r="Q85" s="921"/>
      <c r="R85" s="968"/>
      <c r="S85" s="969"/>
      <c r="T85" s="921"/>
      <c r="U85" s="921"/>
      <c r="V85" s="921"/>
      <c r="W85" s="921"/>
      <c r="X85" s="921"/>
      <c r="Y85" s="921"/>
      <c r="Z85" s="921"/>
      <c r="AA85" s="921"/>
    </row>
    <row r="86" spans="1:27" x14ac:dyDescent="0.25">
      <c r="A86" s="81"/>
      <c r="B86" s="907"/>
      <c r="C86" s="907"/>
      <c r="D86" s="907"/>
      <c r="E86" s="907"/>
      <c r="F86" s="907"/>
      <c r="G86" s="907"/>
      <c r="H86" s="907"/>
      <c r="I86" s="907"/>
      <c r="J86" s="907"/>
      <c r="K86" s="907"/>
      <c r="L86" s="907"/>
      <c r="M86" s="907"/>
      <c r="N86" s="907"/>
      <c r="O86" s="907"/>
      <c r="P86" s="907"/>
      <c r="Q86" s="907"/>
      <c r="R86" s="957"/>
      <c r="S86" s="958"/>
      <c r="T86" s="907"/>
      <c r="U86" s="907"/>
      <c r="V86" s="907"/>
      <c r="W86" s="907"/>
      <c r="X86" s="907"/>
      <c r="Y86" s="907"/>
      <c r="Z86" s="907"/>
      <c r="AA86" s="907"/>
    </row>
    <row r="87" spans="1:27" x14ac:dyDescent="0.25">
      <c r="A87" s="229" t="s">
        <v>506</v>
      </c>
      <c r="B87" s="404"/>
      <c r="C87" s="405" t="s">
        <v>430</v>
      </c>
      <c r="D87" s="404"/>
      <c r="E87" s="405" t="s">
        <v>430</v>
      </c>
      <c r="F87" s="404"/>
      <c r="G87" s="405" t="s">
        <v>430</v>
      </c>
      <c r="H87" s="404"/>
      <c r="I87" s="405" t="s">
        <v>430</v>
      </c>
      <c r="J87" s="404"/>
      <c r="K87" s="405" t="s">
        <v>430</v>
      </c>
      <c r="L87" s="404"/>
      <c r="M87" s="405" t="s">
        <v>430</v>
      </c>
      <c r="N87" s="404"/>
      <c r="O87" s="405" t="s">
        <v>430</v>
      </c>
      <c r="P87" s="404"/>
      <c r="Q87" s="405" t="s">
        <v>430</v>
      </c>
      <c r="R87" s="959"/>
      <c r="S87" s="960"/>
      <c r="T87" s="404"/>
      <c r="U87" s="405" t="s">
        <v>430</v>
      </c>
      <c r="V87" s="404"/>
      <c r="W87" s="405" t="s">
        <v>430</v>
      </c>
      <c r="X87" s="404"/>
      <c r="Y87" s="405" t="s">
        <v>430</v>
      </c>
      <c r="Z87" s="404"/>
      <c r="AA87" s="405" t="s">
        <v>430</v>
      </c>
    </row>
    <row r="88" spans="1:27" ht="31.5" x14ac:dyDescent="0.25">
      <c r="A88" s="81" t="s">
        <v>507</v>
      </c>
      <c r="B88" s="894" t="s">
        <v>509</v>
      </c>
      <c r="C88" s="894"/>
      <c r="D88" s="907" t="s">
        <v>558</v>
      </c>
      <c r="E88" s="907"/>
      <c r="F88" s="894">
        <v>5220</v>
      </c>
      <c r="G88" s="894"/>
      <c r="H88" s="894" t="s">
        <v>925</v>
      </c>
      <c r="I88" s="894"/>
      <c r="J88" s="964" t="s">
        <v>682</v>
      </c>
      <c r="K88" s="894" t="s">
        <v>677</v>
      </c>
      <c r="L88" s="949" t="s">
        <v>442</v>
      </c>
      <c r="M88" s="894"/>
      <c r="N88" s="894" t="s">
        <v>910</v>
      </c>
      <c r="O88" s="894"/>
      <c r="P88" s="894">
        <v>2246</v>
      </c>
      <c r="Q88" s="894"/>
      <c r="R88" s="948" t="s">
        <v>774</v>
      </c>
      <c r="S88" s="948"/>
      <c r="T88" s="972" t="s">
        <v>795</v>
      </c>
      <c r="U88" s="894"/>
      <c r="V88" s="894" t="s">
        <v>835</v>
      </c>
      <c r="W88" s="894"/>
      <c r="X88" s="894" t="s">
        <v>883</v>
      </c>
      <c r="Y88" s="894"/>
      <c r="Z88" s="894" t="s">
        <v>999</v>
      </c>
      <c r="AA88" s="894"/>
    </row>
    <row r="89" spans="1:27" ht="31.5" x14ac:dyDescent="0.25">
      <c r="A89" s="81" t="s">
        <v>510</v>
      </c>
      <c r="B89" s="894" t="s">
        <v>442</v>
      </c>
      <c r="C89" s="894"/>
      <c r="D89" s="907" t="s">
        <v>559</v>
      </c>
      <c r="E89" s="907"/>
      <c r="F89" s="894" t="s">
        <v>629</v>
      </c>
      <c r="G89" s="894" t="s">
        <v>630</v>
      </c>
      <c r="H89" s="894" t="s">
        <v>925</v>
      </c>
      <c r="I89" s="894"/>
      <c r="J89" s="964" t="s">
        <v>682</v>
      </c>
      <c r="K89" s="894"/>
      <c r="L89" s="949" t="s">
        <v>442</v>
      </c>
      <c r="M89" s="894"/>
      <c r="N89" s="894" t="s">
        <v>911</v>
      </c>
      <c r="O89" s="894"/>
      <c r="P89" s="894">
        <v>2246</v>
      </c>
      <c r="Q89" s="894"/>
      <c r="R89" s="948" t="s">
        <v>774</v>
      </c>
      <c r="S89" s="948" t="s">
        <v>775</v>
      </c>
      <c r="T89" s="972"/>
      <c r="U89" s="894"/>
      <c r="V89" s="894" t="s">
        <v>836</v>
      </c>
      <c r="W89" s="894"/>
      <c r="X89" s="947">
        <v>6456.5</v>
      </c>
      <c r="Y89" s="894"/>
      <c r="Z89" s="947">
        <v>1664</v>
      </c>
      <c r="AA89" s="894"/>
    </row>
    <row r="90" spans="1:27" ht="65.25" customHeight="1" x14ac:dyDescent="0.25">
      <c r="A90" s="81" t="s">
        <v>511</v>
      </c>
      <c r="B90" s="894" t="s">
        <v>512</v>
      </c>
      <c r="C90" s="894"/>
      <c r="D90" s="894" t="s">
        <v>560</v>
      </c>
      <c r="E90" s="894" t="s">
        <v>561</v>
      </c>
      <c r="F90" s="894" t="s">
        <v>598</v>
      </c>
      <c r="G90" s="894"/>
      <c r="H90" s="894" t="s">
        <v>442</v>
      </c>
      <c r="I90" s="894"/>
      <c r="J90" s="894" t="s">
        <v>683</v>
      </c>
      <c r="K90" s="894" t="s">
        <v>684</v>
      </c>
      <c r="L90" s="936" t="s">
        <v>442</v>
      </c>
      <c r="M90" s="894"/>
      <c r="N90" s="894" t="s">
        <v>442</v>
      </c>
      <c r="O90" s="894"/>
      <c r="P90" s="894" t="s">
        <v>442</v>
      </c>
      <c r="Q90" s="894"/>
      <c r="R90" s="956"/>
      <c r="S90" s="948"/>
      <c r="T90" s="894"/>
      <c r="U90" s="894"/>
      <c r="V90" s="894" t="s">
        <v>442</v>
      </c>
      <c r="W90" s="894"/>
      <c r="X90" s="894" t="s">
        <v>445</v>
      </c>
      <c r="Y90" s="894"/>
      <c r="Z90" s="894" t="s">
        <v>445</v>
      </c>
      <c r="AA90" s="894"/>
    </row>
    <row r="91" spans="1:27" ht="204" customHeight="1" x14ac:dyDescent="0.25">
      <c r="A91" s="81" t="s">
        <v>513</v>
      </c>
      <c r="B91" s="894" t="s">
        <v>442</v>
      </c>
      <c r="C91" s="894"/>
      <c r="D91" s="907"/>
      <c r="E91" s="907"/>
      <c r="F91" s="894" t="s">
        <v>615</v>
      </c>
      <c r="G91" s="894"/>
      <c r="H91" s="975" t="s">
        <v>926</v>
      </c>
      <c r="I91" s="894"/>
      <c r="J91" s="894" t="s">
        <v>685</v>
      </c>
      <c r="K91" s="894" t="s">
        <v>686</v>
      </c>
      <c r="L91" s="949" t="s">
        <v>442</v>
      </c>
      <c r="M91" s="894"/>
      <c r="N91" s="975" t="s">
        <v>912</v>
      </c>
      <c r="O91" s="894"/>
      <c r="P91" s="894" t="s">
        <v>734</v>
      </c>
      <c r="Q91" s="894"/>
      <c r="R91" s="948" t="s">
        <v>760</v>
      </c>
      <c r="S91" s="948"/>
      <c r="T91" s="894"/>
      <c r="U91" s="894"/>
      <c r="V91" s="894" t="s">
        <v>837</v>
      </c>
      <c r="W91" s="894"/>
      <c r="X91" s="894" t="s">
        <v>873</v>
      </c>
      <c r="Y91" s="894"/>
      <c r="Z91" s="894" t="s">
        <v>442</v>
      </c>
      <c r="AA91" s="894"/>
    </row>
    <row r="92" spans="1:27" ht="220.5" x14ac:dyDescent="0.25">
      <c r="A92" s="79" t="s">
        <v>514</v>
      </c>
      <c r="B92" s="894" t="s">
        <v>515</v>
      </c>
      <c r="C92" s="894"/>
      <c r="D92" s="894" t="s">
        <v>562</v>
      </c>
      <c r="E92" s="894" t="s">
        <v>563</v>
      </c>
      <c r="F92" s="948" t="s">
        <v>631</v>
      </c>
      <c r="G92" s="894"/>
      <c r="H92" s="894" t="s">
        <v>913</v>
      </c>
      <c r="I92" s="894"/>
      <c r="J92" s="894" t="s">
        <v>687</v>
      </c>
      <c r="K92" s="894" t="s">
        <v>688</v>
      </c>
      <c r="L92" s="936" t="s">
        <v>713</v>
      </c>
      <c r="M92" s="894"/>
      <c r="N92" s="894" t="s">
        <v>913</v>
      </c>
      <c r="O92" s="894"/>
      <c r="P92" s="894" t="s">
        <v>741</v>
      </c>
      <c r="Q92" s="894"/>
      <c r="R92" s="948" t="s">
        <v>761</v>
      </c>
      <c r="S92" s="948"/>
      <c r="T92" s="894" t="s">
        <v>796</v>
      </c>
      <c r="U92" s="894"/>
      <c r="V92" s="894" t="s">
        <v>824</v>
      </c>
      <c r="W92" s="894"/>
      <c r="X92" s="894" t="s">
        <v>874</v>
      </c>
      <c r="Y92" s="894"/>
      <c r="Z92" s="894" t="s">
        <v>442</v>
      </c>
      <c r="AA92" s="894"/>
    </row>
    <row r="93" spans="1:27" ht="31.5" x14ac:dyDescent="0.25">
      <c r="A93" s="79" t="s">
        <v>517</v>
      </c>
      <c r="B93" s="929">
        <v>1</v>
      </c>
      <c r="C93" s="894"/>
      <c r="D93" s="907" t="s">
        <v>564</v>
      </c>
      <c r="E93" s="907"/>
      <c r="F93" s="929">
        <v>1</v>
      </c>
      <c r="G93" s="894"/>
      <c r="H93" s="894"/>
      <c r="I93" s="894"/>
      <c r="J93" s="964">
        <v>8.1503578007074505E-7</v>
      </c>
      <c r="K93" s="894"/>
      <c r="L93" s="894"/>
      <c r="M93" s="894"/>
      <c r="N93" s="894">
        <v>1</v>
      </c>
      <c r="O93" s="894"/>
      <c r="P93" s="894"/>
      <c r="Q93" s="894"/>
      <c r="R93" s="956">
        <v>1</v>
      </c>
      <c r="S93" s="948"/>
      <c r="T93" s="894"/>
      <c r="U93" s="894"/>
      <c r="V93" s="894" t="s">
        <v>825</v>
      </c>
      <c r="W93" s="894"/>
      <c r="X93" s="894" t="s">
        <v>875</v>
      </c>
      <c r="Y93" s="894"/>
      <c r="Z93" s="894" t="s">
        <v>442</v>
      </c>
      <c r="AA93" s="894"/>
    </row>
    <row r="94" spans="1:27" x14ac:dyDescent="0.25">
      <c r="A94" s="81"/>
      <c r="B94" s="907"/>
      <c r="C94" s="907"/>
      <c r="D94" s="907"/>
      <c r="E94" s="907"/>
      <c r="F94" s="907"/>
      <c r="G94" s="907"/>
      <c r="H94" s="907"/>
      <c r="I94" s="907"/>
      <c r="J94" s="907"/>
      <c r="K94" s="907"/>
      <c r="L94" s="907"/>
      <c r="M94" s="907"/>
      <c r="N94" s="907"/>
      <c r="O94" s="907"/>
      <c r="P94" s="907"/>
      <c r="Q94" s="907"/>
      <c r="R94" s="957"/>
      <c r="S94" s="958"/>
      <c r="T94" s="907"/>
      <c r="U94" s="907"/>
      <c r="V94" s="907"/>
      <c r="W94" s="907"/>
      <c r="X94" s="907"/>
      <c r="Y94" s="907"/>
      <c r="Z94" s="907"/>
      <c r="AA94" s="907"/>
    </row>
    <row r="95" spans="1:27" x14ac:dyDescent="0.25">
      <c r="A95" s="229" t="s">
        <v>518</v>
      </c>
      <c r="B95" s="404"/>
      <c r="C95" s="405" t="s">
        <v>430</v>
      </c>
      <c r="D95" s="404"/>
      <c r="E95" s="405" t="s">
        <v>430</v>
      </c>
      <c r="F95" s="404"/>
      <c r="G95" s="405" t="s">
        <v>430</v>
      </c>
      <c r="H95" s="404"/>
      <c r="I95" s="405" t="s">
        <v>430</v>
      </c>
      <c r="J95" s="404"/>
      <c r="K95" s="405" t="s">
        <v>430</v>
      </c>
      <c r="L95" s="404"/>
      <c r="M95" s="405" t="s">
        <v>430</v>
      </c>
      <c r="N95" s="404"/>
      <c r="O95" s="405" t="s">
        <v>430</v>
      </c>
      <c r="P95" s="404"/>
      <c r="Q95" s="405" t="s">
        <v>430</v>
      </c>
      <c r="R95" s="959"/>
      <c r="S95" s="960"/>
      <c r="T95" s="404"/>
      <c r="U95" s="405" t="s">
        <v>430</v>
      </c>
      <c r="V95" s="404"/>
      <c r="W95" s="405" t="s">
        <v>430</v>
      </c>
      <c r="X95" s="404"/>
      <c r="Y95" s="405" t="s">
        <v>430</v>
      </c>
      <c r="Z95" s="404"/>
      <c r="AA95" s="405" t="s">
        <v>430</v>
      </c>
    </row>
    <row r="96" spans="1:27" ht="141.75" x14ac:dyDescent="0.25">
      <c r="A96" s="81" t="s">
        <v>519</v>
      </c>
      <c r="B96" s="894" t="s">
        <v>521</v>
      </c>
      <c r="C96" s="894"/>
      <c r="D96" s="894" t="s">
        <v>565</v>
      </c>
      <c r="E96" s="907"/>
      <c r="F96" s="894" t="s">
        <v>632</v>
      </c>
      <c r="G96" s="894"/>
      <c r="H96" s="894" t="s">
        <v>914</v>
      </c>
      <c r="I96" s="894"/>
      <c r="J96" s="894" t="s">
        <v>689</v>
      </c>
      <c r="K96" s="976" t="s">
        <v>690</v>
      </c>
      <c r="L96" s="936" t="s">
        <v>714</v>
      </c>
      <c r="M96" s="894"/>
      <c r="N96" s="894" t="s">
        <v>914</v>
      </c>
      <c r="O96" s="894"/>
      <c r="P96" s="894" t="s">
        <v>735</v>
      </c>
      <c r="Q96" s="894"/>
      <c r="R96" s="950" t="s">
        <v>776</v>
      </c>
      <c r="S96" s="948"/>
      <c r="T96" s="894" t="s">
        <v>797</v>
      </c>
      <c r="U96" s="894"/>
      <c r="V96" s="894" t="s">
        <v>838</v>
      </c>
      <c r="W96" s="894"/>
      <c r="X96" s="894" t="s">
        <v>884</v>
      </c>
      <c r="Y96" s="894"/>
      <c r="Z96" s="894" t="s">
        <v>442</v>
      </c>
      <c r="AA96" s="894"/>
    </row>
  </sheetData>
  <dataValidations count="4">
    <dataValidation type="list" allowBlank="1" showInputMessage="1" showErrorMessage="1" sqref="B41 D41 F41 J41 L41 P41 R41 T41 V41 N41 X41 H41 Z41">
      <formula1>"Please select, Simple random, Stratified random, Other (please specify)"</formula1>
    </dataValidation>
    <dataValidation type="list" allowBlank="1" showInputMessage="1" showErrorMessage="1" sqref="B6 D6 F6 J6 L6 P6 R6 T6 V6 N6 X6 H6 Z6">
      <formula1>"Please select, Roadside observations by researchers, Automated measurements, Self-reported behaviour, Observations/measurements by the police, Analysis of video images, Analysis of existing databases, Other (please specify)"</formula1>
    </dataValidation>
    <dataValidation type="list" allowBlank="1" showInputMessage="1" showErrorMessage="1" sqref="B40 D40 F40 J40 L40 P40 R40 T40 V40 N40 X40 H40 Z40">
      <formula1>"Please select, Vehicle, Driver, Rider, Passenger, Driver and Passenger, Rider and Passenger, Other (please specify)"</formula1>
    </dataValidation>
    <dataValidation type="list" allowBlank="1" showInputMessage="1" showErrorMessage="1" sqref="B79 D79 F79 J79 P79 R79 T79 V79 N79 X79 H79 Z79">
      <formula1>"National mobility survey, Automatic traffic measuring points, Traffic counts during measurements, Other (please specify)"</formula1>
    </dataValidation>
  </dataValidations>
  <hyperlinks>
    <hyperlink ref="K96" r:id="rId1" location="cast1"/>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151"/>
  <sheetViews>
    <sheetView zoomScale="85" zoomScaleNormal="85" workbookViewId="0">
      <selection activeCell="B5" sqref="B5"/>
    </sheetView>
  </sheetViews>
  <sheetFormatPr defaultRowHeight="15.75" x14ac:dyDescent="0.25"/>
  <cols>
    <col min="2" max="2" width="15" bestFit="1" customWidth="1"/>
    <col min="3" max="3" width="12.5703125" customWidth="1"/>
    <col min="4" max="5" width="12" customWidth="1"/>
    <col min="6" max="6" width="8" customWidth="1"/>
    <col min="7" max="7" width="11" customWidth="1"/>
    <col min="8" max="10" width="12" customWidth="1"/>
    <col min="11" max="11" width="7.7109375" customWidth="1"/>
    <col min="12" max="12" width="10.7109375" customWidth="1"/>
    <col min="13" max="13" width="7.42578125" customWidth="1"/>
    <col min="14" max="14" width="7.7109375" customWidth="1"/>
    <col min="15" max="15" width="8.5703125" customWidth="1"/>
    <col min="16" max="16" width="6.42578125" customWidth="1"/>
    <col min="17" max="18" width="7.42578125" customWidth="1"/>
    <col min="19" max="19" width="10.28515625" bestFit="1" customWidth="1"/>
    <col min="20" max="23" width="7.42578125" customWidth="1"/>
    <col min="24" max="24" width="6.42578125" customWidth="1"/>
    <col min="25" max="26" width="7.42578125" customWidth="1"/>
  </cols>
  <sheetData>
    <row r="2" spans="2:26" ht="18" x14ac:dyDescent="0.25">
      <c r="B2" s="1004" t="s">
        <v>976</v>
      </c>
    </row>
    <row r="4" spans="2:26" x14ac:dyDescent="0.25">
      <c r="B4" s="11"/>
      <c r="C4" s="12" t="s">
        <v>627</v>
      </c>
      <c r="D4" s="12"/>
      <c r="E4" s="13"/>
      <c r="F4" s="13"/>
      <c r="G4" s="13"/>
      <c r="H4" s="13"/>
      <c r="I4" s="13"/>
      <c r="J4" s="13"/>
      <c r="K4" s="13"/>
      <c r="L4" s="13"/>
      <c r="M4" s="13"/>
      <c r="N4" s="978"/>
      <c r="O4" s="979" t="s">
        <v>937</v>
      </c>
      <c r="P4" s="980"/>
      <c r="Q4" s="981"/>
      <c r="R4" s="13"/>
      <c r="S4" s="13"/>
      <c r="T4" s="13"/>
      <c r="U4" s="13"/>
      <c r="V4" s="13"/>
      <c r="W4" s="13"/>
      <c r="X4" s="13"/>
      <c r="Y4" s="11"/>
      <c r="Z4" s="11"/>
    </row>
    <row r="5" spans="2:26" x14ac:dyDescent="0.25">
      <c r="B5" s="11"/>
      <c r="C5" s="1005" t="s">
        <v>105</v>
      </c>
      <c r="D5" s="1005" t="s">
        <v>986</v>
      </c>
      <c r="E5" s="1005" t="s">
        <v>938</v>
      </c>
      <c r="F5" s="1005" t="s">
        <v>939</v>
      </c>
      <c r="G5" s="1005" t="s">
        <v>106</v>
      </c>
      <c r="H5" s="1005" t="s">
        <v>986</v>
      </c>
      <c r="I5" s="1005" t="s">
        <v>938</v>
      </c>
      <c r="J5" s="1005" t="s">
        <v>939</v>
      </c>
      <c r="K5" s="1005" t="s">
        <v>940</v>
      </c>
      <c r="L5" s="1005" t="s">
        <v>986</v>
      </c>
      <c r="M5" s="1005" t="s">
        <v>938</v>
      </c>
      <c r="N5" s="1006" t="s">
        <v>939</v>
      </c>
      <c r="O5" s="1007" t="s">
        <v>105</v>
      </c>
      <c r="P5" s="1005" t="s">
        <v>986</v>
      </c>
      <c r="Q5" s="1008" t="s">
        <v>938</v>
      </c>
      <c r="R5" s="1005" t="s">
        <v>939</v>
      </c>
      <c r="S5" s="1005" t="s">
        <v>106</v>
      </c>
      <c r="T5" s="1005" t="s">
        <v>986</v>
      </c>
      <c r="U5" s="1005" t="s">
        <v>938</v>
      </c>
      <c r="V5" s="1005" t="s">
        <v>939</v>
      </c>
      <c r="W5" s="1005" t="s">
        <v>940</v>
      </c>
      <c r="X5" s="1005" t="s">
        <v>986</v>
      </c>
      <c r="Y5" s="1005" t="s">
        <v>938</v>
      </c>
      <c r="Z5" s="1005" t="s">
        <v>939</v>
      </c>
    </row>
    <row r="6" spans="2:26" x14ac:dyDescent="0.25">
      <c r="B6" s="11" t="s">
        <v>941</v>
      </c>
      <c r="C6" s="985">
        <v>0.999</v>
      </c>
      <c r="D6" s="984">
        <v>6.0000000000004494E-4</v>
      </c>
      <c r="E6" s="984">
        <v>0.99839999999999995</v>
      </c>
      <c r="F6" s="984">
        <v>0.99960000000000004</v>
      </c>
      <c r="G6" s="985">
        <v>1</v>
      </c>
      <c r="H6" s="984">
        <v>0</v>
      </c>
      <c r="I6" s="984">
        <v>1</v>
      </c>
      <c r="J6" s="984">
        <v>1</v>
      </c>
      <c r="K6" s="984">
        <v>0.999</v>
      </c>
      <c r="L6" s="984">
        <v>3.9999999999995595E-4</v>
      </c>
      <c r="M6" s="984">
        <v>0.99860000000000004</v>
      </c>
      <c r="N6" s="1010">
        <v>0.99939999999999996</v>
      </c>
      <c r="O6" s="982">
        <v>0.35499999999999998</v>
      </c>
      <c r="P6" s="984">
        <v>5.7000000000000384E-3</v>
      </c>
      <c r="Q6" s="983">
        <v>0.3493</v>
      </c>
      <c r="R6" s="984">
        <v>0.36070000000000002</v>
      </c>
      <c r="S6" s="985">
        <v>0.91200000000000003</v>
      </c>
      <c r="T6" s="984">
        <v>2.9200000000000004E-2</v>
      </c>
      <c r="U6" s="984">
        <v>0.88280000000000003</v>
      </c>
      <c r="V6" s="984">
        <v>0.94120000000000004</v>
      </c>
      <c r="W6" s="986">
        <v>0.35499999999999998</v>
      </c>
      <c r="X6" s="984">
        <v>5.7000000000000384E-3</v>
      </c>
      <c r="Y6" s="986">
        <v>0.3493</v>
      </c>
      <c r="Z6" s="986">
        <v>0.36070000000000002</v>
      </c>
    </row>
    <row r="7" spans="2:26" x14ac:dyDescent="0.25">
      <c r="B7" s="11" t="s">
        <v>942</v>
      </c>
      <c r="C7" s="998">
        <v>0.99843839999999995</v>
      </c>
      <c r="D7" s="1011">
        <v>1.3256000000000379E-3</v>
      </c>
      <c r="E7" s="999">
        <v>0.98974240000000002</v>
      </c>
      <c r="F7" s="999">
        <v>0.99976399999999999</v>
      </c>
      <c r="G7" s="998">
        <v>1</v>
      </c>
      <c r="H7" s="984">
        <v>0</v>
      </c>
      <c r="I7" s="1011">
        <v>1</v>
      </c>
      <c r="J7" s="1011">
        <v>1</v>
      </c>
      <c r="K7" s="999">
        <v>0.99850320000000004</v>
      </c>
      <c r="L7" s="1011">
        <v>1.2702999999999465E-3</v>
      </c>
      <c r="M7" s="999">
        <v>0.99017920000000004</v>
      </c>
      <c r="N7" s="1012">
        <v>0.99977349999999998</v>
      </c>
      <c r="O7" s="987">
        <v>0.23765520000000001</v>
      </c>
      <c r="P7" s="984">
        <v>6.4135600000000015E-2</v>
      </c>
      <c r="Q7" s="988">
        <v>0.18356600000000001</v>
      </c>
      <c r="R7" s="986">
        <v>0.30179080000000003</v>
      </c>
      <c r="S7" s="989">
        <v>0.66317879999999996</v>
      </c>
      <c r="T7" s="984">
        <v>0.1025484000000001</v>
      </c>
      <c r="U7" s="986">
        <v>0.54255799999999998</v>
      </c>
      <c r="V7" s="986">
        <v>0.76572720000000005</v>
      </c>
      <c r="W7" s="986">
        <v>0.2480282</v>
      </c>
      <c r="X7" s="986">
        <v>3.8520659999999998E-2</v>
      </c>
      <c r="Y7" s="986">
        <v>0.19303400000000001</v>
      </c>
      <c r="Z7" s="986">
        <v>0.31262020000000001</v>
      </c>
    </row>
    <row r="8" spans="2:26" x14ac:dyDescent="0.25">
      <c r="B8" s="11" t="s">
        <v>943</v>
      </c>
      <c r="C8" s="989">
        <v>0.96952492026858383</v>
      </c>
      <c r="D8" s="984">
        <v>4.6630785727004298E-3</v>
      </c>
      <c r="E8" s="986">
        <v>0.9648618416958834</v>
      </c>
      <c r="F8" s="986">
        <v>0.97418799884128426</v>
      </c>
      <c r="G8" s="989">
        <v>0.90608235214337529</v>
      </c>
      <c r="H8" s="984">
        <v>2.3599046727478257E-2</v>
      </c>
      <c r="I8" s="986">
        <v>0.88248330541589703</v>
      </c>
      <c r="J8" s="986">
        <v>0.92968139887085355</v>
      </c>
      <c r="K8" s="986">
        <v>0.96020865793800259</v>
      </c>
      <c r="L8" s="984">
        <v>5.0275599813031091E-3</v>
      </c>
      <c r="M8" s="986">
        <v>0.95518109795669948</v>
      </c>
      <c r="N8" s="1000">
        <v>0.96523621791930569</v>
      </c>
      <c r="O8" s="990">
        <v>0.2008175440240281</v>
      </c>
      <c r="P8" s="1013">
        <v>9.8073314503270836E-3</v>
      </c>
      <c r="Q8" s="991">
        <v>0.19101021257370152</v>
      </c>
      <c r="R8" s="992">
        <v>0.21062487547435518</v>
      </c>
      <c r="S8" s="993">
        <v>0.38459614983493384</v>
      </c>
      <c r="T8" s="1013">
        <v>0.17126073165072309</v>
      </c>
      <c r="U8" s="992">
        <v>0.21333541818421076</v>
      </c>
      <c r="V8" s="992">
        <v>0.55585688148565693</v>
      </c>
      <c r="W8" s="992">
        <v>0.20126616274427758</v>
      </c>
      <c r="X8" s="1013">
        <v>9.7918746812392099E-3</v>
      </c>
      <c r="Y8" s="992">
        <v>0.19147428806303837</v>
      </c>
      <c r="Z8" s="992">
        <v>0.21105803742551679</v>
      </c>
    </row>
    <row r="9" spans="2:26" x14ac:dyDescent="0.25">
      <c r="B9" s="11" t="s">
        <v>944</v>
      </c>
      <c r="C9" s="993">
        <v>0.87404232351120548</v>
      </c>
      <c r="D9" s="984">
        <v>2.5889278269499716E-2</v>
      </c>
      <c r="E9" s="992">
        <v>0.84815304524170576</v>
      </c>
      <c r="F9" s="992">
        <v>0.89993160178070519</v>
      </c>
      <c r="G9" s="989">
        <v>0.87815391569996937</v>
      </c>
      <c r="H9" s="1013">
        <v>8.3468224440350847E-2</v>
      </c>
      <c r="I9" s="986">
        <v>0.79468569125961852</v>
      </c>
      <c r="J9" s="986">
        <v>0.96162214014032021</v>
      </c>
      <c r="K9" s="992">
        <v>0.87719453401932812</v>
      </c>
      <c r="L9" s="984">
        <v>2.4489974509441237E-2</v>
      </c>
      <c r="M9" s="992">
        <v>0.85270455950988688</v>
      </c>
      <c r="N9" s="1014">
        <v>0.90168450852876936</v>
      </c>
      <c r="O9" s="987" t="s">
        <v>445</v>
      </c>
      <c r="P9" s="988" t="s">
        <v>445</v>
      </c>
      <c r="Q9" s="988" t="s">
        <v>445</v>
      </c>
      <c r="R9" s="986" t="s">
        <v>445</v>
      </c>
      <c r="S9" s="989" t="s">
        <v>445</v>
      </c>
      <c r="T9" s="986" t="s">
        <v>445</v>
      </c>
      <c r="U9" s="986" t="s">
        <v>445</v>
      </c>
      <c r="V9" s="986" t="s">
        <v>445</v>
      </c>
      <c r="W9" s="986" t="s">
        <v>445</v>
      </c>
      <c r="X9" s="986" t="s">
        <v>445</v>
      </c>
      <c r="Y9" s="986" t="s">
        <v>445</v>
      </c>
      <c r="Z9" s="986" t="s">
        <v>445</v>
      </c>
    </row>
    <row r="10" spans="2:26" x14ac:dyDescent="0.25">
      <c r="B10" s="11" t="s">
        <v>945</v>
      </c>
      <c r="C10" s="989">
        <v>0.99451645064805594</v>
      </c>
      <c r="D10" s="984">
        <v>3.231673454713313E-3</v>
      </c>
      <c r="E10" s="986">
        <v>0.99128477719334263</v>
      </c>
      <c r="F10" s="986">
        <v>0.99774812410276925</v>
      </c>
      <c r="G10" s="993">
        <v>1</v>
      </c>
      <c r="H10" s="984">
        <v>0</v>
      </c>
      <c r="I10" s="992">
        <v>1</v>
      </c>
      <c r="J10" s="992">
        <v>1</v>
      </c>
      <c r="K10" s="986">
        <v>0.9951219512195123</v>
      </c>
      <c r="L10" s="984">
        <v>2.8757029365676923E-3</v>
      </c>
      <c r="M10" s="986">
        <v>0.99224624828294461</v>
      </c>
      <c r="N10" s="1000">
        <v>0.99799765415607999</v>
      </c>
      <c r="O10" s="987">
        <v>0.50286230792407349</v>
      </c>
      <c r="P10" s="984">
        <v>1.20281915416105E-2</v>
      </c>
      <c r="Q10" s="988">
        <v>0.49083411638246299</v>
      </c>
      <c r="R10" s="986">
        <v>0.51489049946568399</v>
      </c>
      <c r="S10" s="989" t="s">
        <v>445</v>
      </c>
      <c r="T10" s="986"/>
      <c r="U10" s="986" t="s">
        <v>445</v>
      </c>
      <c r="V10" s="986" t="s">
        <v>445</v>
      </c>
      <c r="W10" s="986" t="s">
        <v>445</v>
      </c>
      <c r="X10" s="986"/>
      <c r="Y10" s="986" t="s">
        <v>445</v>
      </c>
      <c r="Z10" s="986" t="s">
        <v>445</v>
      </c>
    </row>
    <row r="11" spans="2:26" x14ac:dyDescent="0.25">
      <c r="B11" s="994" t="s">
        <v>946</v>
      </c>
      <c r="C11" s="1001"/>
      <c r="D11" s="1001"/>
      <c r="E11" s="1001"/>
      <c r="F11" s="1001"/>
      <c r="G11" s="1001"/>
      <c r="H11" s="1001"/>
      <c r="I11" s="1001"/>
      <c r="J11" s="1001"/>
      <c r="K11" s="1001"/>
      <c r="L11" s="1001"/>
      <c r="M11" s="1001"/>
      <c r="N11" s="1001"/>
      <c r="O11" s="987"/>
      <c r="P11" s="988"/>
      <c r="Q11" s="988"/>
      <c r="R11" s="986"/>
      <c r="S11" s="989"/>
      <c r="T11" s="986"/>
      <c r="U11" s="986"/>
      <c r="V11" s="986"/>
      <c r="W11" s="986"/>
      <c r="X11" s="986"/>
      <c r="Y11" s="986"/>
      <c r="Z11" s="986"/>
    </row>
    <row r="12" spans="2:26" x14ac:dyDescent="0.25">
      <c r="B12" s="11" t="s">
        <v>947</v>
      </c>
      <c r="C12" s="989">
        <v>0.80300000000000005</v>
      </c>
      <c r="D12" s="984">
        <v>1.1938352189197921E-2</v>
      </c>
      <c r="E12" s="986">
        <v>0.78721517460182833</v>
      </c>
      <c r="F12" s="986">
        <v>0.81493835218919797</v>
      </c>
      <c r="G12" s="989">
        <v>0.65504707898361303</v>
      </c>
      <c r="H12" s="984">
        <v>2.0947764245652922E-2</v>
      </c>
      <c r="I12" s="986">
        <v>0.59409931473796029</v>
      </c>
      <c r="J12" s="986">
        <v>0.67599484322926595</v>
      </c>
      <c r="K12" s="986">
        <v>0.7849418112190425</v>
      </c>
      <c r="L12" s="984">
        <v>1.320859166002375E-2</v>
      </c>
      <c r="M12" s="986">
        <v>0.77173321955901875</v>
      </c>
      <c r="N12" s="1000">
        <v>0.79815040287906625</v>
      </c>
      <c r="O12" s="987" t="s">
        <v>445</v>
      </c>
      <c r="P12" s="988"/>
      <c r="Q12" s="988" t="s">
        <v>445</v>
      </c>
      <c r="R12" s="986" t="s">
        <v>445</v>
      </c>
      <c r="S12" s="989" t="s">
        <v>445</v>
      </c>
      <c r="T12" s="986"/>
      <c r="U12" s="986" t="s">
        <v>445</v>
      </c>
      <c r="V12" s="986" t="s">
        <v>445</v>
      </c>
      <c r="W12" s="986" t="s">
        <v>445</v>
      </c>
      <c r="X12" s="986"/>
      <c r="Y12" s="986" t="s">
        <v>445</v>
      </c>
      <c r="Z12" s="986" t="s">
        <v>445</v>
      </c>
    </row>
    <row r="13" spans="2:26" x14ac:dyDescent="0.25">
      <c r="B13" s="994" t="s">
        <v>948</v>
      </c>
      <c r="C13" s="989" t="s">
        <v>445</v>
      </c>
      <c r="D13" s="984" t="s">
        <v>445</v>
      </c>
      <c r="E13" s="986" t="s">
        <v>445</v>
      </c>
      <c r="F13" s="986" t="s">
        <v>445</v>
      </c>
      <c r="G13" s="989" t="s">
        <v>445</v>
      </c>
      <c r="H13" s="984" t="s">
        <v>445</v>
      </c>
      <c r="I13" s="986" t="s">
        <v>445</v>
      </c>
      <c r="J13" s="986" t="s">
        <v>445</v>
      </c>
      <c r="K13" s="986" t="s">
        <v>445</v>
      </c>
      <c r="L13" s="986" t="s">
        <v>445</v>
      </c>
      <c r="M13" s="986" t="s">
        <v>445</v>
      </c>
      <c r="N13" s="1000" t="s">
        <v>445</v>
      </c>
      <c r="O13" s="987" t="s">
        <v>445</v>
      </c>
      <c r="P13" s="988" t="s">
        <v>445</v>
      </c>
      <c r="Q13" s="988" t="s">
        <v>445</v>
      </c>
      <c r="R13" s="986" t="s">
        <v>445</v>
      </c>
      <c r="S13" s="989" t="s">
        <v>445</v>
      </c>
      <c r="T13" s="986" t="s">
        <v>445</v>
      </c>
      <c r="U13" s="986" t="s">
        <v>445</v>
      </c>
      <c r="V13" s="986" t="s">
        <v>445</v>
      </c>
      <c r="W13" s="986" t="s">
        <v>445</v>
      </c>
      <c r="X13" s="986" t="s">
        <v>445</v>
      </c>
      <c r="Y13" s="986" t="s">
        <v>445</v>
      </c>
      <c r="Z13" s="986" t="s">
        <v>445</v>
      </c>
    </row>
    <row r="14" spans="2:26" x14ac:dyDescent="0.25">
      <c r="B14" s="11" t="s">
        <v>949</v>
      </c>
      <c r="C14" s="989">
        <v>1</v>
      </c>
      <c r="D14" s="984">
        <v>0</v>
      </c>
      <c r="E14" s="986">
        <v>1</v>
      </c>
      <c r="F14" s="986">
        <v>1</v>
      </c>
      <c r="G14" s="993">
        <v>0.99481481481481482</v>
      </c>
      <c r="H14" s="984">
        <v>9.163330012170956E-3</v>
      </c>
      <c r="I14" s="992">
        <v>0.98565148480264386</v>
      </c>
      <c r="J14" s="992">
        <v>1.0039781448269858</v>
      </c>
      <c r="K14" s="986">
        <v>0.99972709551656935</v>
      </c>
      <c r="L14" s="984">
        <v>6.8312041145812685E-4</v>
      </c>
      <c r="M14" s="986">
        <v>0.99904397510511123</v>
      </c>
      <c r="N14" s="1000">
        <v>1.0004102159280275</v>
      </c>
      <c r="O14" s="987">
        <v>0.17891718916103713</v>
      </c>
      <c r="P14" s="984">
        <v>6.210038396184012E-3</v>
      </c>
      <c r="Q14" s="988">
        <v>0.16558912798562919</v>
      </c>
      <c r="R14" s="986">
        <v>0.19224525033644507</v>
      </c>
      <c r="S14" s="993" t="s">
        <v>445</v>
      </c>
      <c r="T14" s="1013" t="s">
        <v>445</v>
      </c>
      <c r="U14" s="992" t="s">
        <v>445</v>
      </c>
      <c r="V14" s="992" t="s">
        <v>445</v>
      </c>
      <c r="W14" s="992" t="s">
        <v>445</v>
      </c>
      <c r="X14" s="1013" t="s">
        <v>445</v>
      </c>
      <c r="Y14" s="992" t="s">
        <v>445</v>
      </c>
      <c r="Z14" s="992" t="s">
        <v>445</v>
      </c>
    </row>
    <row r="15" spans="2:26" x14ac:dyDescent="0.25">
      <c r="B15" s="11" t="s">
        <v>950</v>
      </c>
      <c r="C15" s="989">
        <v>0.99796195652173891</v>
      </c>
      <c r="D15" s="984">
        <v>1.2202206365792914E-3</v>
      </c>
      <c r="E15" s="986">
        <v>0.99557032407404356</v>
      </c>
      <c r="F15" s="986">
        <v>1.0003535889694344</v>
      </c>
      <c r="G15" s="989">
        <v>0.96991584852734913</v>
      </c>
      <c r="H15" s="984">
        <v>2.9141037984481977E-2</v>
      </c>
      <c r="I15" s="986">
        <v>0.94077481054286716</v>
      </c>
      <c r="J15" s="986">
        <v>0.99905688651183111</v>
      </c>
      <c r="K15" s="986">
        <v>0.99786044477761104</v>
      </c>
      <c r="L15" s="984">
        <v>2.3398974198506339E-3</v>
      </c>
      <c r="M15" s="986">
        <v>0.99552054735776041</v>
      </c>
      <c r="N15" s="1000">
        <v>1.0002003421974617</v>
      </c>
      <c r="O15" s="995">
        <v>0.80903372101528792</v>
      </c>
      <c r="P15" s="996">
        <v>5.1021156975220916E-2</v>
      </c>
      <c r="Q15" s="996">
        <v>0.75801256404006701</v>
      </c>
      <c r="R15" s="997">
        <v>0.86005487799050884</v>
      </c>
      <c r="S15" s="998" t="s">
        <v>445</v>
      </c>
      <c r="T15" s="999"/>
      <c r="U15" s="999" t="s">
        <v>445</v>
      </c>
      <c r="V15" s="999" t="s">
        <v>445</v>
      </c>
      <c r="W15" s="999" t="s">
        <v>445</v>
      </c>
      <c r="X15" s="999"/>
      <c r="Y15" s="999" t="s">
        <v>445</v>
      </c>
      <c r="Z15" s="999" t="s">
        <v>445</v>
      </c>
    </row>
    <row r="16" spans="2:26" x14ac:dyDescent="0.25">
      <c r="B16" s="11" t="s">
        <v>951</v>
      </c>
      <c r="C16" s="989">
        <v>0.995</v>
      </c>
      <c r="D16" s="984">
        <v>2.0000000000000018E-3</v>
      </c>
      <c r="E16" s="986">
        <v>0.99399999999999999</v>
      </c>
      <c r="F16" s="986">
        <v>0.997</v>
      </c>
      <c r="G16" s="989">
        <v>1</v>
      </c>
      <c r="H16" s="984">
        <v>0</v>
      </c>
      <c r="I16" s="986">
        <v>1</v>
      </c>
      <c r="J16" s="986">
        <v>1</v>
      </c>
      <c r="K16" s="986">
        <v>0.996</v>
      </c>
      <c r="L16" s="984">
        <v>1.2215452565228491E-3</v>
      </c>
      <c r="M16" s="986">
        <v>0.99369240450296414</v>
      </c>
      <c r="N16" s="1000">
        <v>0.99722154525652285</v>
      </c>
      <c r="O16" s="987">
        <v>0.20881604973156259</v>
      </c>
      <c r="P16" s="984">
        <v>1.3391449843078329E-2</v>
      </c>
      <c r="Q16" s="988">
        <v>0.19542459988848426</v>
      </c>
      <c r="R16" s="986">
        <v>0.22220749957464092</v>
      </c>
      <c r="S16" s="989">
        <v>0.75</v>
      </c>
      <c r="T16" s="984">
        <v>0.14144792920011229</v>
      </c>
      <c r="U16" s="986">
        <v>0.60855207079988771</v>
      </c>
      <c r="V16" s="986">
        <v>0.89144792920011229</v>
      </c>
      <c r="W16" s="986">
        <v>0.21426573426573425</v>
      </c>
      <c r="X16" s="984">
        <v>1.3450034345095729E-2</v>
      </c>
      <c r="Y16" s="986">
        <v>0.20081569992063852</v>
      </c>
      <c r="Z16" s="986">
        <v>0.22771576861082998</v>
      </c>
    </row>
    <row r="17" spans="2:43" x14ac:dyDescent="0.25">
      <c r="B17" s="11" t="s">
        <v>952</v>
      </c>
      <c r="C17" s="989">
        <v>0.99776730442251715</v>
      </c>
      <c r="D17" s="984">
        <v>1.6320985243779562E-3</v>
      </c>
      <c r="E17" s="986">
        <v>0.99387992737222453</v>
      </c>
      <c r="F17" s="986">
        <v>0.99939940294689511</v>
      </c>
      <c r="G17" s="993">
        <v>0.99539798054017381</v>
      </c>
      <c r="H17" s="984">
        <v>4.3419806318383269E-3</v>
      </c>
      <c r="I17" s="992">
        <v>0.9688690791481156</v>
      </c>
      <c r="J17" s="992">
        <v>0.99973996117201214</v>
      </c>
      <c r="K17" s="992">
        <v>0.99757475251666461</v>
      </c>
      <c r="L17" s="984">
        <v>1.6922042459230902E-3</v>
      </c>
      <c r="M17" s="992">
        <v>0.9938188595073929</v>
      </c>
      <c r="N17" s="1014">
        <v>0.9992669567625877</v>
      </c>
      <c r="O17" s="987" t="s">
        <v>445</v>
      </c>
      <c r="P17" s="988"/>
      <c r="Q17" s="988" t="s">
        <v>445</v>
      </c>
      <c r="R17" s="986" t="s">
        <v>445</v>
      </c>
      <c r="S17" s="989" t="s">
        <v>445</v>
      </c>
      <c r="T17" s="986"/>
      <c r="U17" s="986" t="s">
        <v>445</v>
      </c>
      <c r="V17" s="986" t="s">
        <v>445</v>
      </c>
      <c r="W17" s="986" t="s">
        <v>445</v>
      </c>
      <c r="X17" s="986"/>
      <c r="Y17" s="986" t="s">
        <v>445</v>
      </c>
      <c r="Z17" s="986" t="s">
        <v>445</v>
      </c>
    </row>
    <row r="18" spans="2:43" x14ac:dyDescent="0.25">
      <c r="B18" s="11" t="s">
        <v>953</v>
      </c>
      <c r="C18" s="989">
        <v>0.99421006549262125</v>
      </c>
      <c r="D18" s="984">
        <v>4.2301644229103541E-3</v>
      </c>
      <c r="E18" s="986">
        <v>0.9899799010697109</v>
      </c>
      <c r="F18" s="986">
        <v>0.99844022991553161</v>
      </c>
      <c r="G18" s="989">
        <v>0.96233660353847528</v>
      </c>
      <c r="H18" s="984">
        <v>3.195705219510625E-2</v>
      </c>
      <c r="I18" s="986">
        <v>0.93037955134336903</v>
      </c>
      <c r="J18" s="986">
        <v>0.99429365573358153</v>
      </c>
      <c r="K18" s="986">
        <v>0.99136123470366844</v>
      </c>
      <c r="L18" s="984">
        <v>4.8695342832841826E-3</v>
      </c>
      <c r="M18" s="986">
        <v>0.98649170042038425</v>
      </c>
      <c r="N18" s="1000">
        <v>0.99623076898695262</v>
      </c>
      <c r="O18" s="987">
        <v>0.52558252917732895</v>
      </c>
      <c r="P18" s="984">
        <v>4.7430095047770071E-2</v>
      </c>
      <c r="Q18" s="988">
        <v>0.47815243412955932</v>
      </c>
      <c r="R18" s="986">
        <v>0.57301262422509902</v>
      </c>
      <c r="S18" s="989" t="s">
        <v>445</v>
      </c>
      <c r="T18" s="986" t="s">
        <v>445</v>
      </c>
      <c r="U18" s="986" t="s">
        <v>445</v>
      </c>
      <c r="V18" s="986" t="s">
        <v>445</v>
      </c>
      <c r="W18" s="986" t="s">
        <v>445</v>
      </c>
      <c r="X18" s="986" t="s">
        <v>445</v>
      </c>
      <c r="Y18" s="986" t="s">
        <v>445</v>
      </c>
      <c r="Z18" s="986" t="s">
        <v>445</v>
      </c>
    </row>
    <row r="19" spans="2:43" x14ac:dyDescent="0.25">
      <c r="B19" s="11" t="s">
        <v>954</v>
      </c>
      <c r="C19" s="989" t="s">
        <v>445</v>
      </c>
      <c r="D19" s="984"/>
      <c r="E19" s="986" t="s">
        <v>445</v>
      </c>
      <c r="F19" s="986" t="s">
        <v>445</v>
      </c>
      <c r="G19" s="989" t="s">
        <v>445</v>
      </c>
      <c r="H19" s="984" t="s">
        <v>445</v>
      </c>
      <c r="I19" s="986" t="s">
        <v>445</v>
      </c>
      <c r="J19" s="986" t="s">
        <v>445</v>
      </c>
      <c r="K19" s="986" t="s">
        <v>445</v>
      </c>
      <c r="L19" s="986"/>
      <c r="M19" s="986" t="s">
        <v>445</v>
      </c>
      <c r="N19" s="1000" t="s">
        <v>445</v>
      </c>
      <c r="O19" s="987" t="s">
        <v>445</v>
      </c>
      <c r="P19" s="988"/>
      <c r="Q19" s="988" t="s">
        <v>445</v>
      </c>
      <c r="R19" s="986" t="s">
        <v>445</v>
      </c>
      <c r="S19" s="989" t="s">
        <v>445</v>
      </c>
      <c r="T19" s="986"/>
      <c r="U19" s="986" t="s">
        <v>445</v>
      </c>
      <c r="V19" s="986" t="s">
        <v>445</v>
      </c>
      <c r="W19" s="986" t="s">
        <v>445</v>
      </c>
      <c r="X19" s="986"/>
      <c r="Y19" s="986" t="s">
        <v>445</v>
      </c>
      <c r="Z19" s="986" t="s">
        <v>445</v>
      </c>
    </row>
    <row r="20" spans="2:43" x14ac:dyDescent="0.25">
      <c r="B20" s="11" t="s">
        <v>955</v>
      </c>
      <c r="C20" s="989">
        <v>0.96176821983273597</v>
      </c>
      <c r="D20" s="984">
        <v>4.2170801672640756E-3</v>
      </c>
      <c r="E20" s="986">
        <v>0.95718919999999996</v>
      </c>
      <c r="F20" s="986">
        <v>0.96598530000000005</v>
      </c>
      <c r="G20" s="989">
        <v>0.96478873239436624</v>
      </c>
      <c r="H20" s="984">
        <v>7.1941676056337389E-3</v>
      </c>
      <c r="I20" s="986">
        <v>0.9563663</v>
      </c>
      <c r="J20" s="986">
        <v>0.97198289999999998</v>
      </c>
      <c r="K20" s="986">
        <v>0.96246812850586438</v>
      </c>
      <c r="L20" s="984">
        <v>3.6750714941355955E-3</v>
      </c>
      <c r="M20" s="986">
        <v>0.95851520000000001</v>
      </c>
      <c r="N20" s="986">
        <v>0.96614319999999998</v>
      </c>
      <c r="O20" s="989">
        <v>0.30718288334182375</v>
      </c>
      <c r="P20" s="984">
        <v>2.0939516658176227E-2</v>
      </c>
      <c r="Q20" s="986">
        <v>0.28682089999999999</v>
      </c>
      <c r="R20" s="986">
        <v>0.32812239999999998</v>
      </c>
      <c r="S20" s="993" t="s">
        <v>445</v>
      </c>
      <c r="T20" s="1013" t="s">
        <v>445</v>
      </c>
      <c r="U20" s="992" t="s">
        <v>445</v>
      </c>
      <c r="V20" s="992" t="s">
        <v>445</v>
      </c>
      <c r="W20" s="992" t="s">
        <v>445</v>
      </c>
      <c r="X20" s="1013" t="s">
        <v>445</v>
      </c>
      <c r="Y20" s="992" t="s">
        <v>445</v>
      </c>
      <c r="Z20" s="992" t="s">
        <v>445</v>
      </c>
    </row>
    <row r="24" spans="2:43" ht="18" x14ac:dyDescent="0.25">
      <c r="B24" s="1004" t="s">
        <v>977</v>
      </c>
      <c r="AB24" t="s">
        <v>957</v>
      </c>
      <c r="AQ24" t="s">
        <v>958</v>
      </c>
    </row>
    <row r="26" spans="2:43" x14ac:dyDescent="0.25">
      <c r="B26" s="60" t="s">
        <v>959</v>
      </c>
      <c r="C26" s="11"/>
      <c r="D26" s="11"/>
      <c r="E26" s="11"/>
      <c r="F26" s="11"/>
      <c r="G26" s="11"/>
      <c r="H26" s="11"/>
      <c r="I26" s="11"/>
      <c r="J26" s="11"/>
    </row>
    <row r="27" spans="2:43" x14ac:dyDescent="0.25">
      <c r="B27" s="11"/>
      <c r="C27" s="1005" t="s">
        <v>960</v>
      </c>
      <c r="D27" s="1005" t="s">
        <v>986</v>
      </c>
      <c r="E27" s="1005" t="s">
        <v>961</v>
      </c>
      <c r="F27" s="1005" t="s">
        <v>986</v>
      </c>
      <c r="G27" s="1005" t="s">
        <v>962</v>
      </c>
      <c r="H27" s="1005" t="s">
        <v>986</v>
      </c>
      <c r="I27" s="1005" t="s">
        <v>963</v>
      </c>
      <c r="J27" s="1005" t="s">
        <v>986</v>
      </c>
    </row>
    <row r="28" spans="2:43" x14ac:dyDescent="0.25">
      <c r="B28" s="11" t="s">
        <v>941</v>
      </c>
      <c r="C28" s="986">
        <v>0.997</v>
      </c>
      <c r="D28" s="986">
        <v>1.1999999999999789E-3</v>
      </c>
      <c r="E28" s="986">
        <v>1</v>
      </c>
      <c r="F28" s="986">
        <v>0</v>
      </c>
      <c r="G28" s="986">
        <v>1</v>
      </c>
      <c r="H28" s="986">
        <v>0</v>
      </c>
      <c r="I28" s="1015" t="s">
        <v>445</v>
      </c>
      <c r="J28" s="1015" t="s">
        <v>445</v>
      </c>
    </row>
    <row r="29" spans="2:43" x14ac:dyDescent="0.25">
      <c r="B29" s="11" t="s">
        <v>942</v>
      </c>
      <c r="C29" s="986">
        <v>0.99617800000000001</v>
      </c>
      <c r="D29" s="986">
        <v>2.2918800000000017E-2</v>
      </c>
      <c r="E29" s="986">
        <v>0.9957471</v>
      </c>
      <c r="F29" s="986">
        <v>3.2803999999999611E-3</v>
      </c>
      <c r="G29" s="986">
        <v>1</v>
      </c>
      <c r="H29" s="986">
        <v>0</v>
      </c>
      <c r="I29" s="1015" t="s">
        <v>445</v>
      </c>
      <c r="J29" s="1015" t="s">
        <v>445</v>
      </c>
    </row>
    <row r="30" spans="2:43" x14ac:dyDescent="0.25">
      <c r="B30" s="11" t="s">
        <v>943</v>
      </c>
      <c r="C30" s="986">
        <v>0.96084207829909507</v>
      </c>
      <c r="D30" s="986">
        <v>7.7203328324982889E-3</v>
      </c>
      <c r="E30" s="986">
        <v>0.99929023007659734</v>
      </c>
      <c r="F30" s="986">
        <v>1.1540054860401661E-3</v>
      </c>
      <c r="G30" s="986">
        <v>0.99820267261689</v>
      </c>
      <c r="H30" s="986">
        <v>3.033458949420309E-3</v>
      </c>
      <c r="I30" s="1015" t="s">
        <v>445</v>
      </c>
      <c r="J30" s="1015" t="s">
        <v>445</v>
      </c>
    </row>
    <row r="31" spans="2:43" x14ac:dyDescent="0.25">
      <c r="B31" s="11" t="s">
        <v>944</v>
      </c>
      <c r="C31" s="986">
        <v>0.85512917570414182</v>
      </c>
      <c r="D31" s="986">
        <v>3.2702608373249897E-2</v>
      </c>
      <c r="E31" s="986">
        <v>0.89252873563218371</v>
      </c>
      <c r="F31" s="986">
        <v>6.584213294792518E-2</v>
      </c>
      <c r="G31" s="986">
        <v>0.95668397536529404</v>
      </c>
      <c r="H31" s="986">
        <v>3.970122709400048E-2</v>
      </c>
      <c r="I31" s="1015" t="s">
        <v>445</v>
      </c>
      <c r="J31" s="1015" t="s">
        <v>445</v>
      </c>
    </row>
    <row r="32" spans="2:43" x14ac:dyDescent="0.25">
      <c r="B32" s="11" t="s">
        <v>945</v>
      </c>
      <c r="C32" s="986">
        <v>0.99234135667396062</v>
      </c>
      <c r="D32" s="986">
        <v>5.6518345672862402E-3</v>
      </c>
      <c r="E32" s="986">
        <v>0.99602780536246271</v>
      </c>
      <c r="F32" s="986">
        <v>3.8850116700448467E-3</v>
      </c>
      <c r="G32" s="986">
        <v>1</v>
      </c>
      <c r="H32" s="986">
        <v>0</v>
      </c>
      <c r="I32" s="1015" t="s">
        <v>445</v>
      </c>
      <c r="J32" s="1015" t="s">
        <v>445</v>
      </c>
    </row>
    <row r="33" spans="2:12" x14ac:dyDescent="0.25">
      <c r="B33" s="11" t="s">
        <v>946</v>
      </c>
      <c r="C33" s="986">
        <v>0.99501424501424507</v>
      </c>
      <c r="D33" s="986" t="s">
        <v>445</v>
      </c>
      <c r="E33" s="986" t="s">
        <v>445</v>
      </c>
      <c r="F33" s="986" t="s">
        <v>445</v>
      </c>
      <c r="G33" s="986" t="s">
        <v>445</v>
      </c>
      <c r="H33" s="986" t="s">
        <v>445</v>
      </c>
      <c r="I33" s="1015" t="s">
        <v>445</v>
      </c>
      <c r="J33" s="1015" t="s">
        <v>445</v>
      </c>
    </row>
    <row r="34" spans="2:12" x14ac:dyDescent="0.25">
      <c r="B34" s="11" t="s">
        <v>947</v>
      </c>
      <c r="C34" s="986">
        <v>0.755</v>
      </c>
      <c r="D34" s="986">
        <v>1.688245692560042E-2</v>
      </c>
      <c r="E34" s="986">
        <v>0.83699999999999997</v>
      </c>
      <c r="F34" s="986">
        <v>3.0731944085859886E-2</v>
      </c>
      <c r="G34" s="986">
        <v>0.94899999999999995</v>
      </c>
      <c r="H34" s="986">
        <v>3.0838610292262536E-2</v>
      </c>
      <c r="I34" s="1015" t="s">
        <v>445</v>
      </c>
      <c r="J34" s="1015" t="s">
        <v>445</v>
      </c>
    </row>
    <row r="35" spans="2:12" x14ac:dyDescent="0.25">
      <c r="B35" s="11" t="s">
        <v>948</v>
      </c>
      <c r="C35" s="986">
        <v>0.98780000000000001</v>
      </c>
      <c r="D35" s="986">
        <v>5.2999999999999714E-3</v>
      </c>
      <c r="E35" s="986" t="s">
        <v>445</v>
      </c>
      <c r="F35" s="986" t="s">
        <v>445</v>
      </c>
      <c r="G35" s="986" t="s">
        <v>445</v>
      </c>
      <c r="H35" s="986" t="s">
        <v>445</v>
      </c>
      <c r="I35" s="1015" t="s">
        <v>445</v>
      </c>
      <c r="J35" s="1015" t="s">
        <v>445</v>
      </c>
    </row>
    <row r="36" spans="2:12" x14ac:dyDescent="0.25">
      <c r="B36" s="11" t="s">
        <v>949</v>
      </c>
      <c r="C36" s="986">
        <v>1</v>
      </c>
      <c r="D36" s="986">
        <v>0</v>
      </c>
      <c r="E36" s="986">
        <v>1</v>
      </c>
      <c r="F36" s="986">
        <v>0</v>
      </c>
      <c r="G36" s="986" t="s">
        <v>445</v>
      </c>
      <c r="H36" s="986" t="s">
        <v>445</v>
      </c>
      <c r="I36" s="1015" t="s">
        <v>445</v>
      </c>
      <c r="J36" s="1015" t="s">
        <v>445</v>
      </c>
    </row>
    <row r="37" spans="2:12" x14ac:dyDescent="0.25">
      <c r="B37" s="11" t="s">
        <v>950</v>
      </c>
      <c r="C37" s="986">
        <v>0.99596774193548387</v>
      </c>
      <c r="D37" s="986">
        <v>4.9923789419469289E-3</v>
      </c>
      <c r="E37" s="986">
        <v>1</v>
      </c>
      <c r="F37" s="986">
        <v>0</v>
      </c>
      <c r="G37" s="986" t="s">
        <v>445</v>
      </c>
      <c r="H37" s="986"/>
      <c r="I37" s="1015" t="s">
        <v>445</v>
      </c>
      <c r="J37" s="1015" t="s">
        <v>445</v>
      </c>
    </row>
    <row r="38" spans="2:12" x14ac:dyDescent="0.25">
      <c r="B38" s="11" t="s">
        <v>951</v>
      </c>
      <c r="C38" s="986">
        <v>0.99139414802065406</v>
      </c>
      <c r="D38" s="986">
        <v>1.7645703767793508E-3</v>
      </c>
      <c r="E38" s="986">
        <v>0.99531981279251169</v>
      </c>
      <c r="F38" s="986">
        <v>1.7645703767793508E-3</v>
      </c>
      <c r="G38" s="986">
        <v>0.99909909909909911</v>
      </c>
      <c r="H38" s="986">
        <v>9.009009009008917E-4</v>
      </c>
      <c r="I38" s="1015" t="s">
        <v>445</v>
      </c>
      <c r="J38" s="1015" t="s">
        <v>445</v>
      </c>
    </row>
    <row r="39" spans="2:12" x14ac:dyDescent="0.25">
      <c r="B39" s="11" t="s">
        <v>952</v>
      </c>
      <c r="C39" s="986">
        <v>0.99427223205413218</v>
      </c>
      <c r="D39" s="986">
        <v>3.2999105380104865E-3</v>
      </c>
      <c r="E39" s="986">
        <v>1</v>
      </c>
      <c r="F39" s="986">
        <v>0</v>
      </c>
      <c r="G39" s="986">
        <v>1</v>
      </c>
      <c r="H39" s="986">
        <v>0</v>
      </c>
      <c r="I39" s="1015" t="s">
        <v>445</v>
      </c>
      <c r="J39" s="1015" t="s">
        <v>445</v>
      </c>
    </row>
    <row r="40" spans="2:12" x14ac:dyDescent="0.25">
      <c r="B40" s="11" t="s">
        <v>953</v>
      </c>
      <c r="C40" s="986">
        <v>0.99328752405045295</v>
      </c>
      <c r="D40" s="986">
        <v>4.9064116556748472E-3</v>
      </c>
      <c r="E40" s="986">
        <v>1</v>
      </c>
      <c r="F40" s="986">
        <v>0</v>
      </c>
      <c r="G40" s="986">
        <v>1</v>
      </c>
      <c r="H40" s="986">
        <v>0</v>
      </c>
      <c r="I40" s="984">
        <v>1</v>
      </c>
      <c r="J40" s="984">
        <v>0</v>
      </c>
    </row>
    <row r="41" spans="2:12" x14ac:dyDescent="0.25">
      <c r="B41" s="11" t="s">
        <v>954</v>
      </c>
      <c r="C41" s="986" t="s">
        <v>445</v>
      </c>
      <c r="D41" s="986" t="s">
        <v>445</v>
      </c>
      <c r="E41" s="986" t="s">
        <v>445</v>
      </c>
      <c r="F41" s="986"/>
      <c r="G41" s="986" t="s">
        <v>445</v>
      </c>
      <c r="H41" s="986" t="s">
        <v>445</v>
      </c>
      <c r="I41" s="1015" t="s">
        <v>445</v>
      </c>
      <c r="J41" s="1015" t="s">
        <v>445</v>
      </c>
    </row>
    <row r="42" spans="2:12" x14ac:dyDescent="0.25">
      <c r="B42" s="11" t="s">
        <v>955</v>
      </c>
      <c r="C42" s="986">
        <v>0.92610837438423643</v>
      </c>
      <c r="D42" s="986">
        <v>9.0428256157635278E-3</v>
      </c>
      <c r="E42" s="986">
        <v>0.98935677926885701</v>
      </c>
      <c r="F42" s="986">
        <v>3.8847207311429877E-3</v>
      </c>
      <c r="G42" s="986">
        <v>0.9826086956521739</v>
      </c>
      <c r="H42" s="986">
        <v>4.9384043478261086E-3</v>
      </c>
      <c r="I42" s="1015" t="s">
        <v>445</v>
      </c>
      <c r="J42" s="1015" t="s">
        <v>445</v>
      </c>
    </row>
    <row r="44" spans="2:12" x14ac:dyDescent="0.25">
      <c r="L44" t="s">
        <v>987</v>
      </c>
    </row>
    <row r="45" spans="2:12" x14ac:dyDescent="0.25">
      <c r="B45" s="60" t="s">
        <v>964</v>
      </c>
      <c r="C45" s="11"/>
      <c r="D45" s="11"/>
      <c r="E45" s="11"/>
      <c r="F45" s="11"/>
    </row>
    <row r="46" spans="2:12" x14ac:dyDescent="0.25">
      <c r="B46" s="11"/>
      <c r="C46" s="1005" t="s">
        <v>960</v>
      </c>
      <c r="D46" s="1005" t="s">
        <v>986</v>
      </c>
      <c r="E46" s="1005" t="s">
        <v>961</v>
      </c>
      <c r="F46" s="1005" t="s">
        <v>986</v>
      </c>
    </row>
    <row r="47" spans="2:12" x14ac:dyDescent="0.25">
      <c r="B47" s="11" t="s">
        <v>941</v>
      </c>
      <c r="C47" s="984">
        <v>0.32200000000000001</v>
      </c>
      <c r="D47" s="984">
        <v>7.7999999999999736E-3</v>
      </c>
      <c r="E47" s="984">
        <v>0.44800000000000001</v>
      </c>
      <c r="F47" s="984">
        <v>8.3999999999999631E-3</v>
      </c>
      <c r="G47" s="670"/>
      <c r="H47" s="670"/>
    </row>
    <row r="48" spans="2:12" x14ac:dyDescent="0.25">
      <c r="B48" s="11" t="s">
        <v>942</v>
      </c>
      <c r="C48" s="984">
        <v>0.23692170000000001</v>
      </c>
      <c r="D48" s="984">
        <v>3.9395159999999999E-2</v>
      </c>
      <c r="E48" s="984">
        <v>0.2420891</v>
      </c>
      <c r="F48" s="984">
        <v>9.5759800000000006E-2</v>
      </c>
      <c r="G48" s="670"/>
      <c r="H48" s="670"/>
    </row>
    <row r="49" spans="2:8" x14ac:dyDescent="0.25">
      <c r="B49" s="11" t="s">
        <v>943</v>
      </c>
      <c r="C49" s="984">
        <v>0.17802072755909229</v>
      </c>
      <c r="D49" s="984">
        <v>1.0410310098131453E-2</v>
      </c>
      <c r="E49" s="984">
        <v>0.27027733789546349</v>
      </c>
      <c r="F49" s="984">
        <v>2.4890096253215144E-2</v>
      </c>
      <c r="G49" s="670"/>
      <c r="H49" s="670"/>
    </row>
    <row r="50" spans="2:8" x14ac:dyDescent="0.25">
      <c r="B50" s="11" t="s">
        <v>944</v>
      </c>
      <c r="C50" s="984" t="s">
        <v>445</v>
      </c>
      <c r="D50" s="984" t="s">
        <v>445</v>
      </c>
      <c r="E50" s="984" t="s">
        <v>445</v>
      </c>
      <c r="F50" s="984" t="s">
        <v>445</v>
      </c>
      <c r="G50" s="670"/>
      <c r="H50" s="670"/>
    </row>
    <row r="51" spans="2:8" x14ac:dyDescent="0.25">
      <c r="B51" s="11" t="s">
        <v>945</v>
      </c>
      <c r="C51" s="984">
        <v>0.39055023923444976</v>
      </c>
      <c r="D51" s="984">
        <v>1.653599554103069E-2</v>
      </c>
      <c r="E51" s="984">
        <v>0.61687917425622341</v>
      </c>
      <c r="F51" s="984">
        <v>1.6602068765379174E-2</v>
      </c>
      <c r="G51" s="670"/>
      <c r="H51" s="670"/>
    </row>
    <row r="52" spans="2:8" x14ac:dyDescent="0.25">
      <c r="B52" s="11" t="s">
        <v>946</v>
      </c>
      <c r="C52" s="984">
        <v>0.31699487622692757</v>
      </c>
      <c r="D52" s="984" t="s">
        <v>445</v>
      </c>
      <c r="E52" s="984" t="s">
        <v>445</v>
      </c>
      <c r="F52" s="984" t="s">
        <v>445</v>
      </c>
      <c r="G52" s="670"/>
      <c r="H52" s="670"/>
    </row>
    <row r="53" spans="2:8" x14ac:dyDescent="0.25">
      <c r="B53" s="11" t="s">
        <v>947</v>
      </c>
      <c r="C53" s="984" t="s">
        <v>445</v>
      </c>
      <c r="D53" s="984" t="s">
        <v>445</v>
      </c>
      <c r="E53" s="984" t="s">
        <v>445</v>
      </c>
      <c r="F53" s="984" t="s">
        <v>445</v>
      </c>
      <c r="G53" s="670"/>
      <c r="H53" s="670"/>
    </row>
    <row r="54" spans="2:8" x14ac:dyDescent="0.25">
      <c r="B54" s="11" t="s">
        <v>948</v>
      </c>
      <c r="C54" s="984">
        <v>0.41670000000000001</v>
      </c>
      <c r="D54" s="984">
        <v>8.7999999999999745E-3</v>
      </c>
      <c r="E54" s="984" t="s">
        <v>445</v>
      </c>
      <c r="F54" s="984" t="s">
        <v>445</v>
      </c>
      <c r="G54" s="670"/>
      <c r="H54" s="670"/>
    </row>
    <row r="55" spans="2:8" x14ac:dyDescent="0.25">
      <c r="B55" s="11" t="s">
        <v>949</v>
      </c>
      <c r="C55" s="984">
        <v>0.1359046401273605</v>
      </c>
      <c r="D55" s="984">
        <v>6.1214353109474142E-3</v>
      </c>
      <c r="E55" s="984">
        <v>0.35096738529574351</v>
      </c>
      <c r="F55" s="984">
        <v>3.5351786939581104E-2</v>
      </c>
      <c r="G55" s="670"/>
      <c r="H55" s="670"/>
    </row>
    <row r="56" spans="2:8" x14ac:dyDescent="0.25">
      <c r="B56" s="11" t="s">
        <v>950</v>
      </c>
      <c r="C56" s="984">
        <v>0.72671568627450955</v>
      </c>
      <c r="D56" s="984">
        <v>0.12478076699399998</v>
      </c>
      <c r="E56" s="984">
        <v>0.86775008145975885</v>
      </c>
      <c r="F56" s="984">
        <v>4.9627750939649218E-2</v>
      </c>
      <c r="G56" s="670"/>
      <c r="H56" s="670"/>
    </row>
    <row r="57" spans="2:8" x14ac:dyDescent="0.25">
      <c r="B57" s="11" t="s">
        <v>951</v>
      </c>
      <c r="C57" s="984">
        <v>0.16623909697280656</v>
      </c>
      <c r="D57" s="984">
        <v>1.6528317133918669E-2</v>
      </c>
      <c r="E57" s="984">
        <v>0.2610062893081761</v>
      </c>
      <c r="F57" s="984">
        <v>2.1587109938194571E-2</v>
      </c>
      <c r="G57" s="670"/>
      <c r="H57" s="670"/>
    </row>
    <row r="58" spans="2:8" x14ac:dyDescent="0.25">
      <c r="B58" s="11" t="s">
        <v>952</v>
      </c>
      <c r="C58" s="984">
        <v>0.47692930072089773</v>
      </c>
      <c r="D58" s="984">
        <v>2.4906128102614111E-2</v>
      </c>
      <c r="E58" s="984" t="s">
        <v>445</v>
      </c>
      <c r="F58" s="984"/>
      <c r="G58" s="670"/>
      <c r="H58" s="670"/>
    </row>
    <row r="59" spans="2:8" x14ac:dyDescent="0.25">
      <c r="B59" s="11" t="s">
        <v>953</v>
      </c>
      <c r="C59" s="984">
        <v>0.32986445774174139</v>
      </c>
      <c r="D59" s="984">
        <v>5.1949622030232179E-2</v>
      </c>
      <c r="E59" s="984">
        <v>0.89770859287753235</v>
      </c>
      <c r="F59" s="984">
        <v>4.2804223040958989E-2</v>
      </c>
      <c r="G59" s="670"/>
      <c r="H59" s="670"/>
    </row>
    <row r="60" spans="2:8" x14ac:dyDescent="0.25">
      <c r="B60" s="11" t="s">
        <v>954</v>
      </c>
      <c r="C60" s="984">
        <v>0.47199999999999998</v>
      </c>
      <c r="D60" s="984">
        <v>5.0000000000000044E-3</v>
      </c>
      <c r="E60" s="984" t="s">
        <v>445</v>
      </c>
      <c r="F60" s="984"/>
      <c r="G60" s="670"/>
      <c r="H60" s="670"/>
    </row>
    <row r="61" spans="2:8" x14ac:dyDescent="0.25">
      <c r="B61" s="11" t="s">
        <v>955</v>
      </c>
      <c r="C61" s="984">
        <v>0.23511356660527932</v>
      </c>
      <c r="D61" s="984">
        <v>2.136703339472068E-2</v>
      </c>
      <c r="E61" s="984">
        <v>0.6586826347305389</v>
      </c>
      <c r="F61" s="984">
        <v>5.0739665269461054E-2</v>
      </c>
      <c r="G61" s="670"/>
      <c r="H61" s="670"/>
    </row>
    <row r="66" spans="2:12" x14ac:dyDescent="0.25">
      <c r="L66" t="s">
        <v>988</v>
      </c>
    </row>
    <row r="69" spans="2:12" ht="18" x14ac:dyDescent="0.25">
      <c r="B69" s="1004" t="s">
        <v>978</v>
      </c>
    </row>
    <row r="70" spans="2:12" x14ac:dyDescent="0.25">
      <c r="B70" s="60" t="s">
        <v>965</v>
      </c>
      <c r="C70" s="11"/>
      <c r="D70" s="11"/>
      <c r="E70" s="11"/>
      <c r="F70" s="11"/>
    </row>
    <row r="71" spans="2:12" x14ac:dyDescent="0.25">
      <c r="B71" s="11"/>
      <c r="C71" s="1005" t="s">
        <v>966</v>
      </c>
      <c r="D71" s="1005" t="s">
        <v>986</v>
      </c>
      <c r="E71" s="1005" t="s">
        <v>967</v>
      </c>
      <c r="F71" s="1005" t="s">
        <v>986</v>
      </c>
    </row>
    <row r="72" spans="2:12" x14ac:dyDescent="0.25">
      <c r="B72" s="11" t="s">
        <v>941</v>
      </c>
      <c r="C72" s="989">
        <v>0.997</v>
      </c>
      <c r="D72" s="986">
        <v>2.6000000000000467E-3</v>
      </c>
      <c r="E72" s="989">
        <v>0.999</v>
      </c>
      <c r="F72" s="986">
        <v>8.0000000000002292E-4</v>
      </c>
    </row>
    <row r="73" spans="2:12" x14ac:dyDescent="0.25">
      <c r="B73" s="11" t="s">
        <v>942</v>
      </c>
      <c r="C73" s="989">
        <v>0.99590199999999995</v>
      </c>
      <c r="D73" s="986">
        <v>1.3641999999999932E-2</v>
      </c>
      <c r="E73" s="989">
        <v>0.99791839999999998</v>
      </c>
      <c r="F73" s="986">
        <v>1.2958200000000031E-2</v>
      </c>
    </row>
    <row r="74" spans="2:12" x14ac:dyDescent="0.25">
      <c r="B74" s="11" t="s">
        <v>943</v>
      </c>
      <c r="C74" s="989">
        <v>0.95592773681974619</v>
      </c>
      <c r="D74" s="986">
        <v>1.0251582685033012E-2</v>
      </c>
      <c r="E74" s="989">
        <v>0.97050955449560594</v>
      </c>
      <c r="F74" s="986">
        <v>5.4660391297840505E-3</v>
      </c>
    </row>
    <row r="75" spans="2:12" x14ac:dyDescent="0.25">
      <c r="B75" s="11" t="s">
        <v>944</v>
      </c>
      <c r="C75" s="989">
        <v>0.88468619860139674</v>
      </c>
      <c r="D75" s="986">
        <v>2.6061741659396898E-2</v>
      </c>
      <c r="E75" s="989">
        <v>0.77784416267294743</v>
      </c>
      <c r="F75" s="986">
        <v>0.11087518423428955</v>
      </c>
    </row>
    <row r="76" spans="2:12" x14ac:dyDescent="0.25">
      <c r="B76" s="11" t="s">
        <v>945</v>
      </c>
      <c r="C76" s="989">
        <v>0.99314546839299311</v>
      </c>
      <c r="D76" s="986">
        <v>4.4629192875295098E-3</v>
      </c>
      <c r="E76" s="989">
        <v>0.99711399711399706</v>
      </c>
      <c r="F76" s="986">
        <v>3.994020052366265E-3</v>
      </c>
    </row>
    <row r="77" spans="2:12" x14ac:dyDescent="0.25">
      <c r="B77" s="11" t="s">
        <v>946</v>
      </c>
      <c r="C77" s="989">
        <v>0.99501424501424507</v>
      </c>
      <c r="D77" s="984" t="s">
        <v>445</v>
      </c>
      <c r="E77" s="989" t="s">
        <v>445</v>
      </c>
      <c r="F77" s="986" t="s">
        <v>445</v>
      </c>
    </row>
    <row r="78" spans="2:12" x14ac:dyDescent="0.25">
      <c r="B78" s="11" t="s">
        <v>947</v>
      </c>
      <c r="C78" s="989">
        <v>0.80900000000000005</v>
      </c>
      <c r="D78" s="986">
        <v>1.5017108142258984E-2</v>
      </c>
      <c r="E78" s="989">
        <v>0.79</v>
      </c>
      <c r="F78" s="986">
        <v>0.02</v>
      </c>
    </row>
    <row r="79" spans="2:12" x14ac:dyDescent="0.25">
      <c r="B79" s="11" t="s">
        <v>948</v>
      </c>
      <c r="C79" s="1016">
        <v>0.98819999999999997</v>
      </c>
      <c r="D79" s="298">
        <v>6.9000000000000172E-3</v>
      </c>
      <c r="E79" s="1016">
        <v>0.98740000000000006</v>
      </c>
      <c r="F79" s="298">
        <v>8.1999999999999851E-3</v>
      </c>
    </row>
    <row r="80" spans="2:12" x14ac:dyDescent="0.25">
      <c r="B80" s="11" t="s">
        <v>949</v>
      </c>
      <c r="C80" s="989">
        <v>1</v>
      </c>
      <c r="D80" s="986">
        <v>0</v>
      </c>
      <c r="E80" s="989">
        <v>1</v>
      </c>
      <c r="F80" s="986">
        <v>0</v>
      </c>
    </row>
    <row r="81" spans="2:12" x14ac:dyDescent="0.25">
      <c r="B81" s="11" t="s">
        <v>950</v>
      </c>
      <c r="C81" s="989">
        <v>0.9958563535911602</v>
      </c>
      <c r="D81" s="986">
        <v>4.1436464088397962E-3</v>
      </c>
      <c r="E81" s="989">
        <v>1</v>
      </c>
      <c r="F81" s="986">
        <v>0</v>
      </c>
    </row>
    <row r="82" spans="2:12" x14ac:dyDescent="0.25">
      <c r="B82" s="11" t="s">
        <v>951</v>
      </c>
      <c r="C82" s="989">
        <v>0.99599599599599598</v>
      </c>
      <c r="D82" s="986">
        <v>1.7645703767793508E-3</v>
      </c>
      <c r="E82" s="989">
        <v>0.99421593830334187</v>
      </c>
      <c r="F82" s="986">
        <v>1.7645703767793508E-3</v>
      </c>
    </row>
    <row r="83" spans="2:12" x14ac:dyDescent="0.25">
      <c r="B83" s="11" t="s">
        <v>952</v>
      </c>
      <c r="C83" s="989">
        <v>0.99752924142536936</v>
      </c>
      <c r="D83" s="986">
        <v>1.9302809757199002E-3</v>
      </c>
      <c r="E83" s="989">
        <v>0.99844990406830869</v>
      </c>
      <c r="F83" s="986">
        <v>1.4444938107528449E-3</v>
      </c>
    </row>
    <row r="84" spans="2:12" x14ac:dyDescent="0.25">
      <c r="B84" s="11" t="s">
        <v>953</v>
      </c>
      <c r="C84" s="989">
        <v>0.99459387126978338</v>
      </c>
      <c r="D84" s="986">
        <v>5.5085836820224499E-3</v>
      </c>
      <c r="E84" s="989">
        <v>0.99313493388635865</v>
      </c>
      <c r="F84" s="986">
        <v>4.5479413773261701E-3</v>
      </c>
    </row>
    <row r="85" spans="2:12" x14ac:dyDescent="0.25">
      <c r="B85" s="11" t="s">
        <v>954</v>
      </c>
      <c r="C85" s="989" t="s">
        <v>445</v>
      </c>
      <c r="D85" s="986" t="s">
        <v>445</v>
      </c>
      <c r="E85" s="989" t="s">
        <v>445</v>
      </c>
      <c r="F85" s="986" t="s">
        <v>445</v>
      </c>
    </row>
    <row r="86" spans="2:12" x14ac:dyDescent="0.25">
      <c r="B86" s="11" t="s">
        <v>955</v>
      </c>
      <c r="C86" s="989">
        <v>0.96495591227673527</v>
      </c>
      <c r="D86" s="986">
        <v>5.2234877232647525E-3</v>
      </c>
      <c r="E86" s="989">
        <v>0.95723472668810294</v>
      </c>
      <c r="F86" s="986">
        <v>6.8383733118970724E-3</v>
      </c>
    </row>
    <row r="87" spans="2:12" x14ac:dyDescent="0.25">
      <c r="L87" t="s">
        <v>969</v>
      </c>
    </row>
    <row r="90" spans="2:12" x14ac:dyDescent="0.25">
      <c r="B90" s="60" t="s">
        <v>968</v>
      </c>
      <c r="C90" s="11"/>
      <c r="D90" s="11"/>
      <c r="E90" s="11"/>
      <c r="F90" s="11"/>
    </row>
    <row r="91" spans="2:12" x14ac:dyDescent="0.25">
      <c r="B91" s="11"/>
      <c r="C91" s="1005" t="s">
        <v>966</v>
      </c>
      <c r="D91" s="1005" t="s">
        <v>986</v>
      </c>
      <c r="E91" s="1005" t="s">
        <v>967</v>
      </c>
      <c r="F91" s="1005" t="s">
        <v>986</v>
      </c>
    </row>
    <row r="92" spans="2:12" x14ac:dyDescent="0.25">
      <c r="B92" s="11" t="s">
        <v>941</v>
      </c>
      <c r="C92" s="989">
        <v>0.32200000000000001</v>
      </c>
      <c r="D92" s="986">
        <v>7.7999999999999736E-3</v>
      </c>
      <c r="E92" s="989">
        <v>0.44800000000000001</v>
      </c>
      <c r="F92" s="986">
        <v>8.3999999999999631E-3</v>
      </c>
    </row>
    <row r="93" spans="2:12" x14ac:dyDescent="0.25">
      <c r="B93" s="11" t="s">
        <v>942</v>
      </c>
      <c r="C93" s="989">
        <v>0.2387282</v>
      </c>
      <c r="D93" s="986">
        <v>4.2235040000000001E-2</v>
      </c>
      <c r="E93" s="989">
        <v>0.23179089999999999</v>
      </c>
      <c r="F93" s="986">
        <v>9.1457099999999986E-2</v>
      </c>
    </row>
    <row r="94" spans="2:12" x14ac:dyDescent="0.25">
      <c r="B94" s="11" t="s">
        <v>943</v>
      </c>
      <c r="C94" s="989">
        <v>0.19609875889988382</v>
      </c>
      <c r="D94" s="986">
        <v>1.4847916404149286E-2</v>
      </c>
      <c r="E94" s="989">
        <v>0.21296641949979447</v>
      </c>
      <c r="F94" s="986">
        <v>1.3258360031985161E-2</v>
      </c>
    </row>
    <row r="95" spans="2:12" x14ac:dyDescent="0.25">
      <c r="B95" s="11" t="s">
        <v>944</v>
      </c>
      <c r="C95" s="989" t="s">
        <v>445</v>
      </c>
      <c r="D95" s="986" t="s">
        <v>445</v>
      </c>
      <c r="E95" s="989" t="s">
        <v>445</v>
      </c>
      <c r="F95" s="986" t="s">
        <v>445</v>
      </c>
    </row>
    <row r="96" spans="2:12" x14ac:dyDescent="0.25">
      <c r="B96" s="11" t="s">
        <v>945</v>
      </c>
      <c r="C96" s="989">
        <v>0.4437615242778119</v>
      </c>
      <c r="D96" s="986">
        <v>1.7070751192223677E-2</v>
      </c>
      <c r="E96" s="989">
        <v>0.55969267139479906</v>
      </c>
      <c r="F96" s="986">
        <v>1.6726060423098987E-2</v>
      </c>
    </row>
    <row r="97" spans="2:12" x14ac:dyDescent="0.25">
      <c r="B97" s="11" t="s">
        <v>946</v>
      </c>
      <c r="C97" s="984">
        <v>0.31699487622692757</v>
      </c>
      <c r="D97" s="984" t="s">
        <v>445</v>
      </c>
      <c r="E97" s="989" t="s">
        <v>445</v>
      </c>
      <c r="F97" s="986" t="s">
        <v>445</v>
      </c>
    </row>
    <row r="98" spans="2:12" x14ac:dyDescent="0.25">
      <c r="B98" s="11" t="s">
        <v>947</v>
      </c>
      <c r="C98" s="989" t="s">
        <v>445</v>
      </c>
      <c r="D98" s="986" t="s">
        <v>445</v>
      </c>
      <c r="E98" s="989" t="s">
        <v>445</v>
      </c>
      <c r="F98" s="986" t="s">
        <v>445</v>
      </c>
    </row>
    <row r="99" spans="2:12" x14ac:dyDescent="0.25">
      <c r="B99" s="11" t="s">
        <v>948</v>
      </c>
      <c r="C99" s="1016">
        <v>0.43919999999999998</v>
      </c>
      <c r="D99" s="298">
        <v>1.2399999999999967E-2</v>
      </c>
      <c r="E99" s="1016">
        <v>0.39300000000000002</v>
      </c>
      <c r="F99" s="298">
        <v>1.3000000000000012E-2</v>
      </c>
    </row>
    <row r="100" spans="2:12" x14ac:dyDescent="0.25">
      <c r="B100" s="11" t="s">
        <v>949</v>
      </c>
      <c r="C100" s="989">
        <v>0.11804154093550391</v>
      </c>
      <c r="D100" s="986">
        <v>7.1992941827549841E-3</v>
      </c>
      <c r="E100" s="989">
        <v>0.2229995551174577</v>
      </c>
      <c r="F100" s="986">
        <v>1.1286051022987607E-2</v>
      </c>
    </row>
    <row r="101" spans="2:12" x14ac:dyDescent="0.25">
      <c r="B101" s="11" t="s">
        <v>950</v>
      </c>
      <c r="C101" s="998">
        <v>0.89755225522552273</v>
      </c>
      <c r="D101" s="999">
        <v>9.9057164793445729E-2</v>
      </c>
      <c r="E101" s="998">
        <v>0.74694780465949806</v>
      </c>
      <c r="F101" s="999">
        <v>6.149724201397333E-2</v>
      </c>
    </row>
    <row r="102" spans="2:12" x14ac:dyDescent="0.25">
      <c r="B102" s="11" t="s">
        <v>951</v>
      </c>
      <c r="C102" s="989">
        <v>0.16294277929155312</v>
      </c>
      <c r="D102" s="986">
        <v>1.6897572062530258E-2</v>
      </c>
      <c r="E102" s="989">
        <v>0.25821596244131456</v>
      </c>
      <c r="F102" s="986">
        <v>2.0779863847966595E-2</v>
      </c>
    </row>
    <row r="103" spans="2:12" x14ac:dyDescent="0.25">
      <c r="B103" s="11" t="s">
        <v>952</v>
      </c>
      <c r="C103" s="989">
        <v>0.42326598908779561</v>
      </c>
      <c r="D103" s="986">
        <v>3.0012039237838961E-2</v>
      </c>
      <c r="E103" s="989">
        <v>0.60362359505055541</v>
      </c>
      <c r="F103" s="986">
        <v>4.2245781034370933E-2</v>
      </c>
    </row>
    <row r="104" spans="2:12" x14ac:dyDescent="0.25">
      <c r="B104" s="11" t="s">
        <v>953</v>
      </c>
      <c r="C104" s="989">
        <v>0.33418009764541129</v>
      </c>
      <c r="D104" s="986">
        <v>6.5683483608735216E-2</v>
      </c>
      <c r="E104" s="989">
        <v>0.63441419364665197</v>
      </c>
      <c r="F104" s="986">
        <v>4.1264952747573358E-2</v>
      </c>
    </row>
    <row r="105" spans="2:12" x14ac:dyDescent="0.25">
      <c r="B105" s="11" t="s">
        <v>954</v>
      </c>
      <c r="C105" s="989" t="s">
        <v>445</v>
      </c>
      <c r="D105" s="986" t="s">
        <v>445</v>
      </c>
      <c r="E105" s="989" t="s">
        <v>445</v>
      </c>
      <c r="F105" s="986" t="s">
        <v>445</v>
      </c>
    </row>
    <row r="106" spans="2:12" x14ac:dyDescent="0.25">
      <c r="B106" s="11" t="s">
        <v>955</v>
      </c>
      <c r="C106" s="989">
        <v>0.33542976939203356</v>
      </c>
      <c r="D106" s="986">
        <v>3.0957230607966457E-2</v>
      </c>
      <c r="E106" s="989">
        <v>0.28047571853320119</v>
      </c>
      <c r="F106" s="986">
        <v>2.8827381466798807E-2</v>
      </c>
    </row>
    <row r="107" spans="2:12" x14ac:dyDescent="0.25">
      <c r="L107" t="s">
        <v>970</v>
      </c>
    </row>
    <row r="110" spans="2:12" ht="18" x14ac:dyDescent="0.25">
      <c r="B110" s="1004" t="s">
        <v>979</v>
      </c>
    </row>
    <row r="112" spans="2:12" x14ac:dyDescent="0.25">
      <c r="B112" s="2" t="s">
        <v>627</v>
      </c>
    </row>
    <row r="113" spans="2:14" x14ac:dyDescent="0.25">
      <c r="B113" s="11"/>
      <c r="C113" s="12" t="s">
        <v>971</v>
      </c>
      <c r="D113" s="13"/>
      <c r="E113" s="13"/>
      <c r="F113" s="13"/>
      <c r="G113" s="13"/>
      <c r="H113" s="13"/>
      <c r="I113" s="12" t="s">
        <v>972</v>
      </c>
      <c r="J113" s="13"/>
      <c r="K113" s="13"/>
      <c r="L113" s="13"/>
      <c r="M113" s="13"/>
      <c r="N113" s="13"/>
    </row>
    <row r="114" spans="2:14" x14ac:dyDescent="0.25">
      <c r="B114" s="11"/>
      <c r="C114" s="1005" t="s">
        <v>122</v>
      </c>
      <c r="D114" s="1005" t="s">
        <v>938</v>
      </c>
      <c r="E114" s="1005" t="s">
        <v>939</v>
      </c>
      <c r="F114" s="1005" t="s">
        <v>119</v>
      </c>
      <c r="G114" s="1005" t="s">
        <v>938</v>
      </c>
      <c r="H114" s="1005" t="s">
        <v>939</v>
      </c>
      <c r="I114" s="1005" t="s">
        <v>122</v>
      </c>
      <c r="J114" s="1005" t="s">
        <v>938</v>
      </c>
      <c r="K114" s="1005" t="s">
        <v>939</v>
      </c>
      <c r="L114" s="1005" t="s">
        <v>119</v>
      </c>
      <c r="M114" s="1005" t="s">
        <v>938</v>
      </c>
      <c r="N114" s="1005" t="s">
        <v>939</v>
      </c>
    </row>
    <row r="115" spans="2:14" x14ac:dyDescent="0.25">
      <c r="B115" s="11" t="s">
        <v>941</v>
      </c>
      <c r="C115" s="986">
        <v>0.99</v>
      </c>
      <c r="D115" s="986">
        <v>0.98609999999999998</v>
      </c>
      <c r="E115" s="986">
        <v>0.99390000000000001</v>
      </c>
      <c r="F115" s="986">
        <v>0.999</v>
      </c>
      <c r="G115" s="986">
        <v>0.99839999999999995</v>
      </c>
      <c r="H115" s="986">
        <v>0.99960000000000004</v>
      </c>
      <c r="I115" s="986">
        <v>1</v>
      </c>
      <c r="J115" s="986">
        <v>1</v>
      </c>
      <c r="K115" s="986">
        <v>1</v>
      </c>
      <c r="L115" s="986">
        <v>1</v>
      </c>
      <c r="M115" s="986">
        <v>1</v>
      </c>
      <c r="N115" s="986">
        <v>1</v>
      </c>
    </row>
    <row r="116" spans="2:14" x14ac:dyDescent="0.25">
      <c r="B116" s="11" t="s">
        <v>942</v>
      </c>
      <c r="C116" s="999">
        <v>0.9910947</v>
      </c>
      <c r="D116" s="999">
        <v>0.96807589999999999</v>
      </c>
      <c r="E116" s="999">
        <v>0.99755769999999999</v>
      </c>
      <c r="F116" s="999">
        <v>1</v>
      </c>
      <c r="G116" s="999">
        <v>1</v>
      </c>
      <c r="H116" s="999">
        <v>1</v>
      </c>
      <c r="I116" s="999" t="s">
        <v>445</v>
      </c>
      <c r="J116" s="999" t="s">
        <v>445</v>
      </c>
      <c r="K116" s="999" t="s">
        <v>445</v>
      </c>
      <c r="L116" s="999">
        <v>1</v>
      </c>
      <c r="M116" s="999">
        <v>1</v>
      </c>
      <c r="N116" s="999">
        <v>1</v>
      </c>
    </row>
    <row r="117" spans="2:14" x14ac:dyDescent="0.25">
      <c r="B117" s="11" t="s">
        <v>950</v>
      </c>
      <c r="C117" s="986">
        <v>0.99637462235649543</v>
      </c>
      <c r="D117" s="986">
        <v>0.99114810772997164</v>
      </c>
      <c r="E117" s="986">
        <v>1.0016011369830191</v>
      </c>
      <c r="F117" s="986">
        <v>1</v>
      </c>
      <c r="G117" s="986">
        <v>1</v>
      </c>
      <c r="H117" s="986">
        <v>1</v>
      </c>
      <c r="I117" s="992">
        <v>0.98065476190476197</v>
      </c>
      <c r="J117" s="986">
        <v>0.94285264736292163</v>
      </c>
      <c r="K117" s="986">
        <v>1</v>
      </c>
      <c r="L117" s="992">
        <v>0.99883866356976947</v>
      </c>
      <c r="M117" s="986">
        <v>0.9913752454054815</v>
      </c>
      <c r="N117" s="986">
        <v>1.0063020817340573</v>
      </c>
    </row>
    <row r="118" spans="2:14" x14ac:dyDescent="0.25">
      <c r="B118" s="11" t="s">
        <v>951</v>
      </c>
      <c r="C118" s="986">
        <v>0.98809523809523814</v>
      </c>
      <c r="D118" s="986">
        <v>0.98633066771845879</v>
      </c>
      <c r="E118" s="986">
        <v>0.98985980847201749</v>
      </c>
      <c r="F118" s="986">
        <v>0.99714081486776274</v>
      </c>
      <c r="G118" s="986">
        <v>0.99537624449098339</v>
      </c>
      <c r="H118" s="986">
        <v>0.99890538524454209</v>
      </c>
      <c r="I118" s="986">
        <v>1</v>
      </c>
      <c r="J118" s="986">
        <v>1</v>
      </c>
      <c r="K118" s="986">
        <v>1</v>
      </c>
      <c r="L118" s="986">
        <v>1</v>
      </c>
      <c r="M118" s="986">
        <v>1</v>
      </c>
      <c r="N118" s="986">
        <v>1</v>
      </c>
    </row>
    <row r="119" spans="2:14" x14ac:dyDescent="0.25">
      <c r="B119" s="11" t="s">
        <v>952</v>
      </c>
      <c r="C119" s="986">
        <v>0.99107302413796061</v>
      </c>
      <c r="D119" s="986">
        <v>0.97482848175195513</v>
      </c>
      <c r="E119" s="986">
        <v>0.99772834275606059</v>
      </c>
      <c r="F119" s="986">
        <v>0.99949569213420408</v>
      </c>
      <c r="G119" s="986">
        <v>0.99622876883650169</v>
      </c>
      <c r="H119" s="986">
        <v>0.99997504835145501</v>
      </c>
      <c r="I119" s="992">
        <v>0.96142806637791134</v>
      </c>
      <c r="J119" s="992">
        <v>0.82110929163324042</v>
      </c>
      <c r="K119" s="992">
        <v>0.99635980875256625</v>
      </c>
      <c r="L119" s="986">
        <v>1</v>
      </c>
      <c r="M119" s="986">
        <v>1</v>
      </c>
      <c r="N119" s="986">
        <v>1</v>
      </c>
    </row>
    <row r="120" spans="2:14" x14ac:dyDescent="0.25">
      <c r="B120" s="1002"/>
    </row>
    <row r="121" spans="2:14" x14ac:dyDescent="0.25">
      <c r="B121" s="2" t="s">
        <v>956</v>
      </c>
    </row>
    <row r="122" spans="2:14" x14ac:dyDescent="0.25">
      <c r="B122" s="11"/>
      <c r="C122" s="12" t="s">
        <v>973</v>
      </c>
      <c r="D122" s="13"/>
      <c r="E122" s="13"/>
      <c r="F122" s="13"/>
      <c r="G122" s="13"/>
      <c r="H122" s="13"/>
      <c r="I122" s="12" t="s">
        <v>974</v>
      </c>
      <c r="J122" s="13"/>
      <c r="K122" s="13"/>
      <c r="L122" s="13"/>
      <c r="M122" s="13"/>
      <c r="N122" s="13"/>
    </row>
    <row r="123" spans="2:14" x14ac:dyDescent="0.25">
      <c r="B123" s="11"/>
      <c r="C123" s="1009" t="s">
        <v>975</v>
      </c>
      <c r="D123" s="1009" t="s">
        <v>938</v>
      </c>
      <c r="E123" s="1009" t="s">
        <v>939</v>
      </c>
      <c r="F123" s="1009" t="s">
        <v>523</v>
      </c>
      <c r="G123" s="1009" t="s">
        <v>938</v>
      </c>
      <c r="H123" s="1009" t="s">
        <v>939</v>
      </c>
      <c r="I123" s="1009" t="s">
        <v>975</v>
      </c>
      <c r="J123" s="1009" t="s">
        <v>938</v>
      </c>
      <c r="K123" s="1009" t="s">
        <v>939</v>
      </c>
      <c r="L123" s="1009" t="s">
        <v>523</v>
      </c>
      <c r="M123" s="1009" t="s">
        <v>938</v>
      </c>
      <c r="N123" s="1009" t="s">
        <v>939</v>
      </c>
    </row>
    <row r="124" spans="2:14" x14ac:dyDescent="0.25">
      <c r="B124" s="11" t="s">
        <v>941</v>
      </c>
      <c r="C124" s="986">
        <v>0.61799999999999999</v>
      </c>
      <c r="D124" s="986">
        <v>0.5998</v>
      </c>
      <c r="E124" s="986">
        <v>0.63619999999999999</v>
      </c>
      <c r="F124" s="986">
        <v>0.35099999999999998</v>
      </c>
      <c r="G124" s="986">
        <v>0.34510000000000002</v>
      </c>
      <c r="H124" s="986">
        <v>0.3569</v>
      </c>
      <c r="I124" s="986">
        <v>0.82</v>
      </c>
      <c r="J124" s="986" t="s">
        <v>445</v>
      </c>
      <c r="K124" s="986" t="s">
        <v>445</v>
      </c>
      <c r="L124" s="986">
        <v>0.91300000000000003</v>
      </c>
      <c r="M124" s="986">
        <v>0.88319999999999999</v>
      </c>
      <c r="N124" s="986">
        <v>0.94279999999999997</v>
      </c>
    </row>
    <row r="125" spans="2:14" x14ac:dyDescent="0.25">
      <c r="B125" s="11" t="s">
        <v>942</v>
      </c>
      <c r="C125" s="986">
        <v>0.30678139999999998</v>
      </c>
      <c r="D125" s="986">
        <v>0.24596970000000001</v>
      </c>
      <c r="E125" s="986">
        <v>0.37514760000000003</v>
      </c>
      <c r="F125" s="986">
        <v>0.2171921</v>
      </c>
      <c r="G125" s="986">
        <v>0.16213920000000001</v>
      </c>
      <c r="H125" s="986">
        <v>0.28458840000000002</v>
      </c>
      <c r="I125" s="986">
        <v>0.79245410000000005</v>
      </c>
      <c r="J125" s="986">
        <v>0.55290349999999999</v>
      </c>
      <c r="K125" s="986">
        <v>0.92180689999999998</v>
      </c>
      <c r="L125" s="986">
        <v>0.64002490000000001</v>
      </c>
      <c r="M125" s="986">
        <v>0.47702460000000002</v>
      </c>
      <c r="N125" s="986">
        <v>0.77607029999999999</v>
      </c>
    </row>
    <row r="126" spans="2:14" x14ac:dyDescent="0.25">
      <c r="B126" s="11" t="s">
        <v>945</v>
      </c>
      <c r="C126" s="986">
        <v>0.6473214285714286</v>
      </c>
      <c r="D126" s="986">
        <v>0.61119533826204597</v>
      </c>
      <c r="E126" s="986">
        <v>0.68344751888081123</v>
      </c>
      <c r="F126" s="986">
        <v>0.48659068052296345</v>
      </c>
      <c r="G126" s="986">
        <v>0.47390749882556288</v>
      </c>
      <c r="H126" s="986">
        <v>0.49927386222036402</v>
      </c>
      <c r="I126" s="986" t="s">
        <v>445</v>
      </c>
      <c r="J126" s="986" t="s">
        <v>445</v>
      </c>
      <c r="K126" s="986" t="s">
        <v>445</v>
      </c>
      <c r="L126" s="986" t="s">
        <v>445</v>
      </c>
      <c r="M126" s="986" t="s">
        <v>445</v>
      </c>
      <c r="N126" s="986" t="s">
        <v>445</v>
      </c>
    </row>
    <row r="127" spans="2:14" x14ac:dyDescent="0.25">
      <c r="B127" s="11" t="s">
        <v>946</v>
      </c>
      <c r="C127" s="986">
        <v>0.5620860927152318</v>
      </c>
      <c r="D127" s="986">
        <v>0.54230258050961899</v>
      </c>
      <c r="E127" s="986">
        <v>0.58186960492084461</v>
      </c>
      <c r="F127" s="986">
        <v>0.2740332293404919</v>
      </c>
      <c r="G127" s="986">
        <v>0.26658686676647059</v>
      </c>
      <c r="H127" s="986">
        <v>0.28147959191451322</v>
      </c>
      <c r="I127" s="986"/>
      <c r="J127" s="986"/>
      <c r="K127" s="986"/>
      <c r="L127" s="986"/>
      <c r="M127" s="986"/>
      <c r="N127" s="986"/>
    </row>
    <row r="128" spans="2:14" x14ac:dyDescent="0.25">
      <c r="B128" s="11" t="s">
        <v>952</v>
      </c>
      <c r="C128" s="986">
        <v>0.31722363975708195</v>
      </c>
      <c r="D128" s="986">
        <v>0.26787144222983972</v>
      </c>
      <c r="E128" s="986">
        <v>0.36989049727169288</v>
      </c>
      <c r="F128" s="986">
        <v>0.53556876471274495</v>
      </c>
      <c r="G128" s="986">
        <v>0.50816079857464758</v>
      </c>
      <c r="H128" s="986">
        <v>0.56281571094740168</v>
      </c>
      <c r="I128" s="986" t="s">
        <v>445</v>
      </c>
      <c r="J128" s="986" t="s">
        <v>445</v>
      </c>
      <c r="K128" s="986" t="s">
        <v>445</v>
      </c>
      <c r="L128" s="986" t="s">
        <v>445</v>
      </c>
      <c r="M128" s="986" t="s">
        <v>445</v>
      </c>
      <c r="N128" s="986" t="s">
        <v>445</v>
      </c>
    </row>
    <row r="131" spans="2:9" ht="18" x14ac:dyDescent="0.25">
      <c r="B131" s="1004" t="s">
        <v>980</v>
      </c>
    </row>
    <row r="133" spans="2:9" x14ac:dyDescent="0.25">
      <c r="B133" s="11"/>
      <c r="C133" s="12" t="s">
        <v>973</v>
      </c>
      <c r="D133" s="13"/>
      <c r="E133" s="13"/>
      <c r="F133" s="13"/>
      <c r="G133" s="13"/>
      <c r="H133" s="13"/>
    </row>
    <row r="134" spans="2:9" x14ac:dyDescent="0.25">
      <c r="B134" s="11"/>
      <c r="C134" s="1009" t="s">
        <v>982</v>
      </c>
      <c r="D134" s="1009" t="s">
        <v>938</v>
      </c>
      <c r="E134" s="1009" t="s">
        <v>939</v>
      </c>
      <c r="F134" s="1009" t="s">
        <v>526</v>
      </c>
      <c r="G134" s="1009" t="s">
        <v>938</v>
      </c>
      <c r="H134" s="1009" t="s">
        <v>939</v>
      </c>
    </row>
    <row r="135" spans="2:9" x14ac:dyDescent="0.25">
      <c r="B135" s="11" t="s">
        <v>941</v>
      </c>
      <c r="C135" s="1011">
        <v>0.78200000000000003</v>
      </c>
      <c r="D135" s="1011">
        <v>0.75900000000000001</v>
      </c>
      <c r="E135" s="1011">
        <v>0.80500000000000005</v>
      </c>
      <c r="F135" s="1011">
        <v>0.34599999999999997</v>
      </c>
      <c r="G135" s="999">
        <v>0.34</v>
      </c>
      <c r="H135" s="999">
        <v>0.35199999999999998</v>
      </c>
      <c r="I135" s="5" t="s">
        <v>983</v>
      </c>
    </row>
    <row r="136" spans="2:9" x14ac:dyDescent="0.25">
      <c r="B136" s="11" t="s">
        <v>942</v>
      </c>
      <c r="C136" s="992">
        <v>0.64563009999999998</v>
      </c>
      <c r="D136" s="992">
        <v>0.5171943</v>
      </c>
      <c r="E136" s="992">
        <v>0.7560173</v>
      </c>
      <c r="F136" s="986">
        <v>0.22606090000000001</v>
      </c>
      <c r="G136" s="986">
        <v>0.1730865</v>
      </c>
      <c r="H136" s="986">
        <v>0.28957090000000002</v>
      </c>
      <c r="I136" s="5" t="s">
        <v>983</v>
      </c>
    </row>
    <row r="137" spans="2:9" x14ac:dyDescent="0.25">
      <c r="B137" s="11" t="s">
        <v>945</v>
      </c>
      <c r="C137" s="986">
        <v>0.78021978021978022</v>
      </c>
      <c r="D137" s="986">
        <v>0.75013871844245361</v>
      </c>
      <c r="E137" s="986">
        <v>0.81030084199710684</v>
      </c>
      <c r="F137" s="986" t="s">
        <v>445</v>
      </c>
      <c r="G137" s="986" t="s">
        <v>445</v>
      </c>
      <c r="H137" s="986" t="s">
        <v>445</v>
      </c>
      <c r="I137" s="5" t="s">
        <v>984</v>
      </c>
    </row>
    <row r="138" spans="2:9" x14ac:dyDescent="0.25">
      <c r="B138" s="11" t="s">
        <v>952</v>
      </c>
      <c r="C138" s="986">
        <v>0.68899999999999995</v>
      </c>
      <c r="D138" s="986">
        <v>0.55714430889185484</v>
      </c>
      <c r="E138" s="986">
        <v>0.80051923723592755</v>
      </c>
      <c r="F138" s="986">
        <v>0.47</v>
      </c>
      <c r="G138" s="986">
        <v>0.44512466151799207</v>
      </c>
      <c r="H138" s="986">
        <v>0.49567987076669678</v>
      </c>
      <c r="I138" s="5"/>
    </row>
    <row r="139" spans="2:9" x14ac:dyDescent="0.25">
      <c r="B139" s="11" t="s">
        <v>953</v>
      </c>
      <c r="C139" s="992">
        <v>0.53236799999999995</v>
      </c>
      <c r="D139" s="992">
        <v>0.28849799999999998</v>
      </c>
      <c r="E139" s="992">
        <v>0.77623699999999995</v>
      </c>
      <c r="F139" s="986">
        <v>0.42321715770742857</v>
      </c>
      <c r="G139" s="986">
        <v>0.3755819418331568</v>
      </c>
      <c r="H139" s="986">
        <v>0.47085237358170035</v>
      </c>
      <c r="I139" s="5" t="s">
        <v>985</v>
      </c>
    </row>
    <row r="142" spans="2:9" ht="18" x14ac:dyDescent="0.25">
      <c r="B142" s="1004" t="s">
        <v>981</v>
      </c>
    </row>
    <row r="144" spans="2:9" x14ac:dyDescent="0.25">
      <c r="B144" s="11"/>
      <c r="C144" s="12" t="s">
        <v>973</v>
      </c>
      <c r="D144" s="13"/>
      <c r="E144" s="13"/>
      <c r="F144" s="13"/>
      <c r="G144" s="13"/>
      <c r="H144" s="13"/>
    </row>
    <row r="145" spans="2:10" x14ac:dyDescent="0.25">
      <c r="B145" s="11"/>
      <c r="C145" s="1009" t="s">
        <v>278</v>
      </c>
      <c r="D145" s="1005" t="s">
        <v>938</v>
      </c>
      <c r="E145" s="1005" t="s">
        <v>939</v>
      </c>
      <c r="F145" s="1009" t="s">
        <v>272</v>
      </c>
      <c r="G145" s="1005" t="s">
        <v>938</v>
      </c>
      <c r="H145" s="1005" t="s">
        <v>939</v>
      </c>
    </row>
    <row r="146" spans="2:10" x14ac:dyDescent="0.25">
      <c r="B146" s="11" t="s">
        <v>941</v>
      </c>
      <c r="C146" s="986">
        <v>0.31</v>
      </c>
      <c r="D146" s="986">
        <v>0.30120000000000002</v>
      </c>
      <c r="E146" s="986">
        <v>0.31879999999999997</v>
      </c>
      <c r="F146" s="986">
        <v>0.373</v>
      </c>
      <c r="G146" s="986">
        <v>0.36559999999999998</v>
      </c>
      <c r="H146" s="986">
        <v>0.38040000000000002</v>
      </c>
    </row>
    <row r="147" spans="2:10" x14ac:dyDescent="0.25">
      <c r="B147" s="11" t="s">
        <v>942</v>
      </c>
      <c r="C147" s="986">
        <v>0.2092474</v>
      </c>
      <c r="D147" s="986">
        <v>0.15712660000000001</v>
      </c>
      <c r="E147" s="986">
        <v>0.27305639999999998</v>
      </c>
      <c r="F147" s="986">
        <v>0.25393399999999999</v>
      </c>
      <c r="G147" s="986">
        <v>0.19653319999999999</v>
      </c>
      <c r="H147" s="986">
        <v>0.3213935</v>
      </c>
    </row>
    <row r="148" spans="2:10" x14ac:dyDescent="0.25">
      <c r="B148" s="11" t="s">
        <v>945</v>
      </c>
      <c r="C148" s="986">
        <v>0.43555181128896375</v>
      </c>
      <c r="D148" s="986">
        <v>0.41560618544255268</v>
      </c>
      <c r="E148" s="986">
        <v>0.45549743713537483</v>
      </c>
      <c r="F148" s="986">
        <v>0.49095022624434387</v>
      </c>
      <c r="G148" s="986">
        <v>0.47447244246316894</v>
      </c>
      <c r="H148" s="986">
        <v>0.50742801002551885</v>
      </c>
    </row>
    <row r="149" spans="2:10" x14ac:dyDescent="0.25">
      <c r="B149" s="11" t="s">
        <v>950</v>
      </c>
      <c r="C149" s="999">
        <v>0.89843749999999989</v>
      </c>
      <c r="D149" s="999">
        <v>0.76260931497553786</v>
      </c>
      <c r="E149" s="999">
        <v>1.034265685024462</v>
      </c>
      <c r="F149" s="999">
        <v>0.81251871817909549</v>
      </c>
      <c r="G149" s="999">
        <v>0.75960374592600344</v>
      </c>
      <c r="H149" s="999">
        <v>0.86543369043218754</v>
      </c>
      <c r="J149" s="1003"/>
    </row>
    <row r="150" spans="2:10" x14ac:dyDescent="0.25">
      <c r="B150" s="11" t="s">
        <v>952</v>
      </c>
      <c r="C150" s="986">
        <v>0.41499999999999998</v>
      </c>
      <c r="D150" s="986">
        <v>0.36264905345965204</v>
      </c>
      <c r="E150" s="986">
        <v>0.46973083376405422</v>
      </c>
      <c r="F150" s="986">
        <v>0.49199999999999999</v>
      </c>
      <c r="G150" s="986">
        <v>0.46400315815798959</v>
      </c>
      <c r="H150" s="986">
        <v>0.51991199907830232</v>
      </c>
      <c r="J150" s="298"/>
    </row>
    <row r="151" spans="2:10" x14ac:dyDescent="0.25">
      <c r="B151" s="11" t="s">
        <v>953</v>
      </c>
      <c r="C151" s="992">
        <v>0.26924305115311997</v>
      </c>
      <c r="D151" s="992">
        <v>0.19097521593011044</v>
      </c>
      <c r="E151" s="992">
        <v>0.34751088637612948</v>
      </c>
      <c r="F151" s="986">
        <v>0.4726385790503419</v>
      </c>
      <c r="G151" s="986">
        <v>0.4196028391298125</v>
      </c>
      <c r="H151" s="986">
        <v>0.52567431897087136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Y43"/>
  <sheetViews>
    <sheetView topLeftCell="B1" zoomScale="115" zoomScaleNormal="115" workbookViewId="0">
      <selection activeCell="V4" sqref="V4"/>
    </sheetView>
  </sheetViews>
  <sheetFormatPr defaultColWidth="8.85546875" defaultRowHeight="15.75" x14ac:dyDescent="0.25"/>
  <cols>
    <col min="1" max="1" width="5.7109375" customWidth="1"/>
    <col min="2" max="2" width="19.140625" style="1" customWidth="1"/>
    <col min="3" max="3" width="15.7109375" customWidth="1"/>
    <col min="4" max="4" width="39.140625" customWidth="1"/>
    <col min="5" max="5" width="20.42578125" style="4" customWidth="1"/>
    <col min="6" max="6" width="10.7109375" style="4" bestFit="1" customWidth="1"/>
    <col min="7" max="7" width="19.5703125" style="4" customWidth="1"/>
    <col min="8" max="8" width="23.5703125" style="327" customWidth="1"/>
    <col min="9" max="9" width="20.28515625" style="293" customWidth="1"/>
    <col min="10" max="10" width="10" style="293" customWidth="1"/>
    <col min="11" max="11" width="25.85546875" style="293" customWidth="1"/>
    <col min="12" max="12" width="26.140625" style="293" customWidth="1"/>
    <col min="13" max="13" width="32.42578125" style="293" customWidth="1"/>
    <col min="14" max="14" width="30.7109375" style="293" customWidth="1"/>
    <col min="15" max="15" width="11.42578125" style="293" customWidth="1"/>
    <col min="16" max="16" width="30.7109375" style="293" customWidth="1"/>
    <col min="17" max="17" width="31.140625" style="293" customWidth="1"/>
    <col min="18" max="18" width="11.140625" style="361" customWidth="1"/>
    <col min="19" max="19" width="11.42578125" style="373" customWidth="1"/>
    <col min="20" max="20" width="30.7109375" customWidth="1"/>
    <col min="21" max="21" width="31.140625" customWidth="1"/>
    <col min="22" max="22" width="10" style="380" customWidth="1"/>
    <col min="23" max="23" width="28.5703125" customWidth="1"/>
    <col min="24" max="24" width="28.85546875" bestFit="1" customWidth="1"/>
    <col min="33" max="33" width="12.85546875" bestFit="1" customWidth="1"/>
  </cols>
  <sheetData>
    <row r="1" spans="2:25" ht="20.25" x14ac:dyDescent="0.3">
      <c r="B1" s="25" t="s">
        <v>2</v>
      </c>
      <c r="C1" s="26"/>
      <c r="D1" s="26"/>
      <c r="E1" s="27"/>
      <c r="F1" s="27"/>
      <c r="G1" s="27"/>
      <c r="H1" s="320"/>
      <c r="I1" s="328"/>
      <c r="J1" s="328"/>
      <c r="K1" s="328"/>
      <c r="L1" s="329"/>
      <c r="M1" s="328"/>
      <c r="N1" s="328"/>
      <c r="O1" s="328"/>
      <c r="P1" s="328"/>
      <c r="Q1" s="329"/>
      <c r="R1" s="350"/>
      <c r="S1" s="362"/>
      <c r="T1" s="27"/>
      <c r="U1" s="27"/>
      <c r="V1" s="374"/>
      <c r="W1" s="27"/>
    </row>
    <row r="2" spans="2:25" ht="18" x14ac:dyDescent="0.25">
      <c r="B2" s="73" t="s">
        <v>3</v>
      </c>
      <c r="C2" s="28"/>
      <c r="D2" s="28"/>
      <c r="E2" s="28"/>
      <c r="F2" s="28"/>
      <c r="G2" s="28"/>
      <c r="H2" s="321"/>
      <c r="I2" s="245"/>
      <c r="J2" s="245"/>
      <c r="K2" s="330"/>
      <c r="L2" s="330"/>
      <c r="M2" s="245"/>
      <c r="N2" s="245"/>
      <c r="O2" s="245"/>
      <c r="P2" s="330"/>
      <c r="Q2" s="330"/>
      <c r="R2" s="351"/>
      <c r="S2" s="363"/>
      <c r="T2" s="28"/>
      <c r="U2" s="41"/>
      <c r="V2" s="375"/>
      <c r="W2" s="28"/>
      <c r="X2" s="11"/>
    </row>
    <row r="3" spans="2:25" s="30" customFormat="1" x14ac:dyDescent="0.25">
      <c r="B3" s="125" t="s">
        <v>4</v>
      </c>
      <c r="C3" s="103" t="s">
        <v>5</v>
      </c>
      <c r="D3" s="103" t="s">
        <v>6</v>
      </c>
      <c r="E3" s="129" t="s">
        <v>7</v>
      </c>
      <c r="F3" s="129" t="s">
        <v>8</v>
      </c>
      <c r="G3" s="129" t="s">
        <v>9</v>
      </c>
      <c r="H3" s="322" t="s">
        <v>10</v>
      </c>
      <c r="I3" s="246" t="s">
        <v>11</v>
      </c>
      <c r="J3" s="246" t="s">
        <v>12</v>
      </c>
      <c r="K3" s="331" t="s">
        <v>13</v>
      </c>
      <c r="L3" s="331" t="s">
        <v>14</v>
      </c>
      <c r="M3" s="332" t="s">
        <v>15</v>
      </c>
      <c r="N3" s="332" t="s">
        <v>16</v>
      </c>
      <c r="O3" s="332" t="s">
        <v>17</v>
      </c>
      <c r="P3" s="333" t="s">
        <v>18</v>
      </c>
      <c r="Q3" s="333" t="s">
        <v>19</v>
      </c>
      <c r="R3" s="352" t="s">
        <v>20</v>
      </c>
      <c r="S3" s="364" t="s">
        <v>21</v>
      </c>
      <c r="T3" s="131" t="s">
        <v>22</v>
      </c>
      <c r="U3" s="131" t="s">
        <v>23</v>
      </c>
      <c r="V3" s="376" t="s">
        <v>24</v>
      </c>
    </row>
    <row r="4" spans="2:25" x14ac:dyDescent="0.25">
      <c r="B4" s="122" t="s">
        <v>25</v>
      </c>
      <c r="C4" s="15" t="s">
        <v>26</v>
      </c>
      <c r="D4" s="15" t="s">
        <v>27</v>
      </c>
      <c r="E4" s="251">
        <v>15</v>
      </c>
      <c r="F4" s="251">
        <v>7172</v>
      </c>
      <c r="G4" s="251">
        <v>179300</v>
      </c>
      <c r="H4" s="266">
        <v>0.38997999999999999</v>
      </c>
      <c r="I4" s="242">
        <v>120.8</v>
      </c>
      <c r="J4" s="242">
        <v>0.75</v>
      </c>
      <c r="K4" s="242">
        <v>119.29</v>
      </c>
      <c r="L4" s="334">
        <v>122.24</v>
      </c>
      <c r="M4" s="334">
        <v>2.92</v>
      </c>
      <c r="N4" s="334">
        <v>131</v>
      </c>
      <c r="O4" s="334">
        <v>0.76</v>
      </c>
      <c r="P4" s="334">
        <v>129.5</v>
      </c>
      <c r="Q4" s="334">
        <v>132.5</v>
      </c>
      <c r="R4" s="353">
        <f>80.9%</f>
        <v>0.80900000000000005</v>
      </c>
      <c r="S4" s="365">
        <v>4.5999999999999999E-3</v>
      </c>
      <c r="T4" s="264">
        <v>0.8</v>
      </c>
      <c r="U4" s="264">
        <v>0.81799999999999995</v>
      </c>
      <c r="V4" s="377">
        <f t="shared" ref="V4:V7" si="0">SQRT(R4*(1-R4)/F4)</f>
        <v>4.641633052046382E-3</v>
      </c>
    </row>
    <row r="5" spans="2:25" x14ac:dyDescent="0.25">
      <c r="B5" s="122" t="s">
        <v>25</v>
      </c>
      <c r="C5" s="15" t="s">
        <v>28</v>
      </c>
      <c r="D5" s="15" t="s">
        <v>27</v>
      </c>
      <c r="E5" s="251">
        <v>45</v>
      </c>
      <c r="F5" s="251">
        <v>726774</v>
      </c>
      <c r="G5" s="251">
        <v>2287930</v>
      </c>
      <c r="H5" s="266">
        <v>0.35000999999999999</v>
      </c>
      <c r="I5" s="242">
        <v>85</v>
      </c>
      <c r="J5" s="242">
        <v>0.82</v>
      </c>
      <c r="K5" s="242">
        <v>83.38</v>
      </c>
      <c r="L5" s="334">
        <v>86.58</v>
      </c>
      <c r="M5" s="334">
        <v>5.47</v>
      </c>
      <c r="N5" s="334">
        <v>97</v>
      </c>
      <c r="O5" s="334">
        <v>0.85</v>
      </c>
      <c r="P5" s="334">
        <v>95.34</v>
      </c>
      <c r="Q5" s="334">
        <v>98.66</v>
      </c>
      <c r="R5" s="353">
        <v>0.88900000000000001</v>
      </c>
      <c r="S5" s="365">
        <v>4.0000000000000002E-4</v>
      </c>
      <c r="T5" s="264">
        <v>0.88819999999999999</v>
      </c>
      <c r="U5" s="264">
        <v>0.88980000000000004</v>
      </c>
      <c r="V5" s="377">
        <f t="shared" si="0"/>
        <v>3.6847894633922936E-4</v>
      </c>
    </row>
    <row r="6" spans="2:25" x14ac:dyDescent="0.25">
      <c r="B6" s="122" t="s">
        <v>25</v>
      </c>
      <c r="C6" s="15" t="s">
        <v>29</v>
      </c>
      <c r="D6" s="15" t="s">
        <v>27</v>
      </c>
      <c r="E6" s="251">
        <v>61</v>
      </c>
      <c r="F6" s="251">
        <v>1368747</v>
      </c>
      <c r="G6" s="251">
        <v>3873309</v>
      </c>
      <c r="H6" s="266">
        <v>0.26001000000000002</v>
      </c>
      <c r="I6" s="242">
        <v>49.8</v>
      </c>
      <c r="J6" s="242">
        <v>0.43</v>
      </c>
      <c r="K6" s="242">
        <v>48.95</v>
      </c>
      <c r="L6" s="334">
        <v>50.65</v>
      </c>
      <c r="M6" s="334">
        <v>3.37</v>
      </c>
      <c r="N6" s="334">
        <v>56</v>
      </c>
      <c r="O6" s="334">
        <v>0.45</v>
      </c>
      <c r="P6" s="334">
        <v>55.11</v>
      </c>
      <c r="Q6" s="334">
        <v>56.89</v>
      </c>
      <c r="R6" s="353">
        <v>0.57399999999999995</v>
      </c>
      <c r="S6" s="365">
        <v>4.0000000000000002E-4</v>
      </c>
      <c r="T6" s="264">
        <v>0.57320000000000004</v>
      </c>
      <c r="U6" s="264">
        <v>0.57479999999999998</v>
      </c>
      <c r="V6" s="377">
        <f t="shared" si="0"/>
        <v>4.2266779246859422E-4</v>
      </c>
    </row>
    <row r="7" spans="2:25" x14ac:dyDescent="0.25">
      <c r="B7" s="124" t="s">
        <v>25</v>
      </c>
      <c r="C7" s="109" t="s">
        <v>30</v>
      </c>
      <c r="D7" s="97" t="s">
        <v>31</v>
      </c>
      <c r="E7" s="252">
        <v>121</v>
      </c>
      <c r="F7" s="252">
        <v>2102693</v>
      </c>
      <c r="G7" s="261">
        <v>6340539</v>
      </c>
      <c r="H7" s="323">
        <v>1</v>
      </c>
      <c r="I7" s="335"/>
      <c r="J7" s="243"/>
      <c r="K7" s="335"/>
      <c r="L7" s="336"/>
      <c r="M7" s="336"/>
      <c r="N7" s="336"/>
      <c r="O7" s="336"/>
      <c r="P7" s="336"/>
      <c r="Q7" s="336"/>
      <c r="R7" s="354">
        <v>0.78900000000000003</v>
      </c>
      <c r="S7" s="366">
        <v>2.9999999999999997E-4</v>
      </c>
      <c r="T7" s="265">
        <v>0.78839999999999999</v>
      </c>
      <c r="U7" s="265">
        <v>0.78959999999999997</v>
      </c>
      <c r="V7" s="377">
        <f t="shared" si="0"/>
        <v>2.8137907317663723E-4</v>
      </c>
    </row>
    <row r="8" spans="2:25" x14ac:dyDescent="0.25">
      <c r="B8" s="61"/>
      <c r="C8" s="62"/>
      <c r="D8" s="63"/>
      <c r="E8" s="64"/>
      <c r="F8" s="253"/>
      <c r="G8" s="262"/>
      <c r="H8" s="324"/>
      <c r="I8" s="244"/>
      <c r="J8" s="337"/>
      <c r="K8" s="337"/>
      <c r="L8" s="338"/>
      <c r="M8" s="337"/>
      <c r="N8" s="244"/>
      <c r="O8" s="337"/>
      <c r="P8" s="337"/>
      <c r="Q8" s="338"/>
      <c r="R8" s="355"/>
      <c r="S8" s="367"/>
      <c r="T8" s="66"/>
      <c r="U8" s="65"/>
      <c r="V8" s="378"/>
      <c r="W8" s="65"/>
    </row>
    <row r="9" spans="2:25" s="30" customFormat="1" ht="18" x14ac:dyDescent="0.25">
      <c r="B9" s="73" t="s">
        <v>32</v>
      </c>
      <c r="C9" s="28"/>
      <c r="D9" s="28"/>
      <c r="E9" s="28"/>
      <c r="F9" s="254"/>
      <c r="G9" s="254"/>
      <c r="H9" s="321"/>
      <c r="I9" s="245"/>
      <c r="J9" s="245"/>
      <c r="K9" s="330"/>
      <c r="L9" s="330"/>
      <c r="M9" s="245"/>
      <c r="N9" s="245"/>
      <c r="O9" s="245"/>
      <c r="P9" s="330"/>
      <c r="Q9" s="330"/>
      <c r="R9" s="351"/>
      <c r="S9" s="363"/>
      <c r="T9" s="28"/>
      <c r="U9" s="41"/>
      <c r="V9" s="375"/>
      <c r="W9" s="28"/>
      <c r="X9" s="40"/>
      <c r="Y9" s="29"/>
    </row>
    <row r="10" spans="2:25" s="30" customFormat="1" x14ac:dyDescent="0.25">
      <c r="B10" s="125" t="s">
        <v>4</v>
      </c>
      <c r="C10" s="103" t="s">
        <v>5</v>
      </c>
      <c r="D10" s="103" t="s">
        <v>6</v>
      </c>
      <c r="E10" s="129" t="s">
        <v>7</v>
      </c>
      <c r="F10" s="255" t="s">
        <v>8</v>
      </c>
      <c r="G10" s="255" t="s">
        <v>9</v>
      </c>
      <c r="H10" s="322" t="s">
        <v>10</v>
      </c>
      <c r="I10" s="246" t="s">
        <v>11</v>
      </c>
      <c r="J10" s="246" t="s">
        <v>12</v>
      </c>
      <c r="K10" s="331" t="s">
        <v>13</v>
      </c>
      <c r="L10" s="331" t="s">
        <v>14</v>
      </c>
      <c r="M10" s="246" t="s">
        <v>15</v>
      </c>
      <c r="N10" s="246" t="s">
        <v>16</v>
      </c>
      <c r="O10" s="332" t="s">
        <v>17</v>
      </c>
      <c r="P10" s="333" t="s">
        <v>18</v>
      </c>
      <c r="Q10" s="333" t="s">
        <v>19</v>
      </c>
      <c r="R10" s="352" t="s">
        <v>20</v>
      </c>
      <c r="S10" s="364" t="s">
        <v>21</v>
      </c>
      <c r="T10" s="131" t="s">
        <v>22</v>
      </c>
      <c r="U10" s="131" t="s">
        <v>23</v>
      </c>
      <c r="V10" s="379"/>
      <c r="W10" s="29"/>
    </row>
    <row r="11" spans="2:25" x14ac:dyDescent="0.25">
      <c r="B11" s="122" t="s">
        <v>25</v>
      </c>
      <c r="C11" s="15" t="s">
        <v>26</v>
      </c>
      <c r="D11" s="15" t="s">
        <v>27</v>
      </c>
      <c r="E11" s="251">
        <v>15</v>
      </c>
      <c r="F11" s="251">
        <v>7172</v>
      </c>
      <c r="G11" s="251">
        <v>179300</v>
      </c>
      <c r="H11" s="266">
        <v>0</v>
      </c>
      <c r="I11" s="242">
        <v>120.8</v>
      </c>
      <c r="J11" s="242">
        <v>0.75</v>
      </c>
      <c r="K11" s="242">
        <v>119.29</v>
      </c>
      <c r="L11" s="242">
        <v>122.24</v>
      </c>
      <c r="M11" s="242">
        <v>2.92</v>
      </c>
      <c r="N11" s="242">
        <v>131</v>
      </c>
      <c r="O11" s="242">
        <v>0.76</v>
      </c>
      <c r="P11" s="242">
        <v>129.5</v>
      </c>
      <c r="Q11" s="242">
        <v>132.5</v>
      </c>
      <c r="R11" s="356">
        <v>0.80900000000000005</v>
      </c>
      <c r="S11" s="368">
        <v>4.5999999999999999E-3</v>
      </c>
      <c r="T11" s="270">
        <v>0.8</v>
      </c>
      <c r="U11" s="270">
        <v>0.81799999999999995</v>
      </c>
    </row>
    <row r="12" spans="2:25" x14ac:dyDescent="0.25">
      <c r="B12" s="122" t="s">
        <v>25</v>
      </c>
      <c r="C12" s="15" t="s">
        <v>26</v>
      </c>
      <c r="D12" s="15" t="s">
        <v>33</v>
      </c>
      <c r="E12" s="251">
        <v>15</v>
      </c>
      <c r="F12" s="251"/>
      <c r="G12" s="251">
        <v>179300</v>
      </c>
      <c r="H12" s="266">
        <v>0</v>
      </c>
      <c r="I12" s="242"/>
      <c r="J12" s="242"/>
      <c r="K12" s="242"/>
      <c r="L12" s="242"/>
      <c r="M12" s="242"/>
      <c r="N12" s="242"/>
      <c r="O12" s="242"/>
      <c r="P12" s="242"/>
      <c r="Q12" s="242"/>
      <c r="R12" s="356"/>
      <c r="S12" s="368"/>
      <c r="T12" s="270"/>
      <c r="U12" s="270"/>
    </row>
    <row r="13" spans="2:25" x14ac:dyDescent="0.25">
      <c r="B13" s="122" t="s">
        <v>25</v>
      </c>
      <c r="C13" s="15" t="s">
        <v>26</v>
      </c>
      <c r="D13" s="15" t="s">
        <v>34</v>
      </c>
      <c r="E13" s="251">
        <v>15</v>
      </c>
      <c r="F13" s="251"/>
      <c r="G13" s="251">
        <v>179300</v>
      </c>
      <c r="H13" s="266">
        <v>0</v>
      </c>
      <c r="I13" s="242"/>
      <c r="J13" s="242"/>
      <c r="K13" s="242"/>
      <c r="L13" s="242"/>
      <c r="M13" s="242"/>
      <c r="N13" s="242"/>
      <c r="O13" s="242"/>
      <c r="P13" s="242"/>
      <c r="Q13" s="242"/>
      <c r="R13" s="356"/>
      <c r="S13" s="368"/>
      <c r="T13" s="270"/>
      <c r="U13" s="270"/>
    </row>
    <row r="14" spans="2:25" x14ac:dyDescent="0.25">
      <c r="B14" s="122" t="s">
        <v>25</v>
      </c>
      <c r="C14" s="15" t="s">
        <v>26</v>
      </c>
      <c r="D14" s="15" t="s">
        <v>35</v>
      </c>
      <c r="E14" s="251">
        <v>15</v>
      </c>
      <c r="F14" s="251"/>
      <c r="G14" s="251">
        <v>179300</v>
      </c>
      <c r="H14" s="266">
        <v>0</v>
      </c>
      <c r="I14" s="242"/>
      <c r="J14" s="242"/>
      <c r="K14" s="242"/>
      <c r="L14" s="242"/>
      <c r="M14" s="242"/>
      <c r="N14" s="242"/>
      <c r="O14" s="242"/>
      <c r="P14" s="242"/>
      <c r="Q14" s="242"/>
      <c r="R14" s="356"/>
      <c r="S14" s="368"/>
      <c r="T14" s="270"/>
      <c r="U14" s="270"/>
    </row>
    <row r="15" spans="2:25" s="2" customFormat="1" x14ac:dyDescent="0.25">
      <c r="B15" s="123" t="s">
        <v>25</v>
      </c>
      <c r="C15" s="17" t="s">
        <v>36</v>
      </c>
      <c r="D15" s="20" t="s">
        <v>37</v>
      </c>
      <c r="E15" s="256">
        <v>15</v>
      </c>
      <c r="F15" s="256"/>
      <c r="G15" s="256">
        <v>179300</v>
      </c>
      <c r="H15" s="267">
        <v>0</v>
      </c>
      <c r="I15" s="247"/>
      <c r="J15" s="260"/>
      <c r="K15" s="247"/>
      <c r="L15" s="247"/>
      <c r="M15" s="247"/>
      <c r="N15" s="247"/>
      <c r="O15" s="247"/>
      <c r="P15" s="247"/>
      <c r="Q15" s="260"/>
      <c r="R15" s="357"/>
      <c r="S15" s="369"/>
      <c r="T15" s="271"/>
      <c r="U15" s="271"/>
      <c r="V15" s="381"/>
    </row>
    <row r="16" spans="2:25" x14ac:dyDescent="0.25">
      <c r="B16" s="122" t="s">
        <v>25</v>
      </c>
      <c r="C16" s="15" t="s">
        <v>28</v>
      </c>
      <c r="D16" s="15" t="s">
        <v>27</v>
      </c>
      <c r="E16" s="251">
        <v>45</v>
      </c>
      <c r="F16" s="251">
        <v>726774</v>
      </c>
      <c r="G16" s="251">
        <v>2287930</v>
      </c>
      <c r="H16" s="266">
        <v>0</v>
      </c>
      <c r="I16" s="242">
        <v>85</v>
      </c>
      <c r="J16" s="242">
        <v>0.82</v>
      </c>
      <c r="K16" s="242">
        <v>83.38</v>
      </c>
      <c r="L16" s="242">
        <v>86.58</v>
      </c>
      <c r="M16" s="242">
        <v>5.47</v>
      </c>
      <c r="N16" s="242">
        <v>97</v>
      </c>
      <c r="O16" s="242">
        <v>0.85</v>
      </c>
      <c r="P16" s="242">
        <v>95.34</v>
      </c>
      <c r="Q16" s="242">
        <v>98.66</v>
      </c>
      <c r="R16" s="356">
        <v>0.88900000000000001</v>
      </c>
      <c r="S16" s="368">
        <v>4.0000000000000002E-4</v>
      </c>
      <c r="T16" s="270">
        <v>0.88819999999999999</v>
      </c>
      <c r="U16" s="270">
        <v>0.88980000000000004</v>
      </c>
    </row>
    <row r="17" spans="2:24" x14ac:dyDescent="0.25">
      <c r="B17" s="122" t="s">
        <v>25</v>
      </c>
      <c r="C17" s="15" t="s">
        <v>28</v>
      </c>
      <c r="D17" s="15" t="s">
        <v>33</v>
      </c>
      <c r="E17" s="251">
        <v>45</v>
      </c>
      <c r="F17" s="251">
        <v>103908</v>
      </c>
      <c r="G17" s="251">
        <v>2287930</v>
      </c>
      <c r="H17" s="266">
        <v>0</v>
      </c>
      <c r="I17" s="242">
        <v>84.1</v>
      </c>
      <c r="J17" s="242">
        <v>0.88</v>
      </c>
      <c r="K17" s="242">
        <v>82.32</v>
      </c>
      <c r="L17" s="242">
        <v>85.78</v>
      </c>
      <c r="M17" s="242">
        <v>5.93</v>
      </c>
      <c r="N17" s="242">
        <v>96</v>
      </c>
      <c r="O17" s="242">
        <v>1</v>
      </c>
      <c r="P17" s="242">
        <v>94.04</v>
      </c>
      <c r="Q17" s="242">
        <v>97.96</v>
      </c>
      <c r="R17" s="356">
        <v>0.86299999999999999</v>
      </c>
      <c r="S17" s="368">
        <v>1.1000000000000001E-3</v>
      </c>
      <c r="T17" s="270">
        <v>0.86080000000000001</v>
      </c>
      <c r="U17" s="270">
        <v>0.86519999999999997</v>
      </c>
    </row>
    <row r="18" spans="2:24" x14ac:dyDescent="0.25">
      <c r="B18" s="122" t="s">
        <v>25</v>
      </c>
      <c r="C18" s="15" t="s">
        <v>28</v>
      </c>
      <c r="D18" s="15" t="s">
        <v>34</v>
      </c>
      <c r="E18" s="251">
        <v>45</v>
      </c>
      <c r="F18" s="251">
        <v>122532</v>
      </c>
      <c r="G18" s="251">
        <v>2287930</v>
      </c>
      <c r="H18" s="266">
        <v>0</v>
      </c>
      <c r="I18" s="242">
        <v>71.599999999999994</v>
      </c>
      <c r="J18" s="242">
        <v>0.68</v>
      </c>
      <c r="K18" s="242">
        <v>70.290000000000006</v>
      </c>
      <c r="L18" s="242">
        <v>72.959999999999994</v>
      </c>
      <c r="M18" s="242">
        <v>4.58</v>
      </c>
      <c r="N18" s="242">
        <v>80</v>
      </c>
      <c r="O18" s="242">
        <v>0.82</v>
      </c>
      <c r="P18" s="242">
        <v>78.400000000000006</v>
      </c>
      <c r="Q18" s="242">
        <v>81.599999999999994</v>
      </c>
      <c r="R18" s="356">
        <v>0.98799999999999999</v>
      </c>
      <c r="S18" s="368">
        <v>2.9999999999999997E-4</v>
      </c>
      <c r="T18" s="270">
        <v>0.98740000000000006</v>
      </c>
      <c r="U18" s="270">
        <v>0.98860000000000003</v>
      </c>
    </row>
    <row r="19" spans="2:24" x14ac:dyDescent="0.25">
      <c r="B19" s="122" t="s">
        <v>25</v>
      </c>
      <c r="C19" s="15" t="s">
        <v>28</v>
      </c>
      <c r="D19" s="15" t="s">
        <v>35</v>
      </c>
      <c r="E19" s="251">
        <v>45</v>
      </c>
      <c r="F19" s="251">
        <v>14859</v>
      </c>
      <c r="G19" s="251">
        <v>2287930</v>
      </c>
      <c r="H19" s="266">
        <v>0</v>
      </c>
      <c r="I19" s="242">
        <v>81.400000000000006</v>
      </c>
      <c r="J19" s="242">
        <v>1.27</v>
      </c>
      <c r="K19" s="242">
        <v>78.95</v>
      </c>
      <c r="L19" s="242">
        <v>83.94</v>
      </c>
      <c r="M19" s="242">
        <v>8.5399999999999991</v>
      </c>
      <c r="N19" s="242">
        <v>105</v>
      </c>
      <c r="O19" s="242">
        <v>1.02</v>
      </c>
      <c r="P19" s="242">
        <v>103.01</v>
      </c>
      <c r="Q19" s="242">
        <v>106.99</v>
      </c>
      <c r="R19" s="356">
        <v>0.79500000000000004</v>
      </c>
      <c r="S19" s="368">
        <v>3.3E-3</v>
      </c>
      <c r="T19" s="270">
        <v>0.78849999999999998</v>
      </c>
      <c r="U19" s="270">
        <v>0.80149999999999999</v>
      </c>
    </row>
    <row r="20" spans="2:24" x14ac:dyDescent="0.25">
      <c r="B20" s="123" t="s">
        <v>25</v>
      </c>
      <c r="C20" s="17" t="s">
        <v>38</v>
      </c>
      <c r="D20" s="20" t="s">
        <v>37</v>
      </c>
      <c r="E20" s="256">
        <v>45</v>
      </c>
      <c r="F20" s="256">
        <v>983755</v>
      </c>
      <c r="G20" s="256">
        <v>2287930</v>
      </c>
      <c r="H20" s="267">
        <v>0</v>
      </c>
      <c r="I20" s="247">
        <v>83.2</v>
      </c>
      <c r="J20" s="260">
        <v>0.8</v>
      </c>
      <c r="K20" s="247">
        <v>81.569999999999993</v>
      </c>
      <c r="L20" s="247">
        <v>84.73</v>
      </c>
      <c r="M20" s="247">
        <v>5.39</v>
      </c>
      <c r="N20" s="247">
        <v>96</v>
      </c>
      <c r="O20" s="247">
        <v>0.88</v>
      </c>
      <c r="P20" s="247">
        <v>94.27</v>
      </c>
      <c r="Q20" s="260">
        <v>97.73</v>
      </c>
      <c r="R20" s="357">
        <v>0.89700000000000002</v>
      </c>
      <c r="S20" s="369">
        <v>2.9999999999999997E-4</v>
      </c>
      <c r="T20" s="271">
        <v>0.89639999999999997</v>
      </c>
      <c r="U20" s="271">
        <v>0.89759999999999995</v>
      </c>
      <c r="V20" s="381"/>
      <c r="X20" s="2"/>
    </row>
    <row r="21" spans="2:24" x14ac:dyDescent="0.25">
      <c r="B21" s="122" t="s">
        <v>25</v>
      </c>
      <c r="C21" s="15" t="s">
        <v>29</v>
      </c>
      <c r="D21" s="15" t="s">
        <v>27</v>
      </c>
      <c r="E21" s="251">
        <v>61</v>
      </c>
      <c r="F21" s="251">
        <v>1368747</v>
      </c>
      <c r="G21" s="251">
        <v>3873309</v>
      </c>
      <c r="H21" s="266">
        <v>0</v>
      </c>
      <c r="I21" s="242">
        <v>49.8</v>
      </c>
      <c r="J21" s="242">
        <v>0.43</v>
      </c>
      <c r="K21" s="242">
        <v>48.95</v>
      </c>
      <c r="L21" s="242">
        <v>50.65</v>
      </c>
      <c r="M21" s="242">
        <v>3.37</v>
      </c>
      <c r="N21" s="242">
        <v>56</v>
      </c>
      <c r="O21" s="242">
        <v>0.45</v>
      </c>
      <c r="P21" s="242">
        <v>55.11</v>
      </c>
      <c r="Q21" s="242">
        <v>56.89</v>
      </c>
      <c r="R21" s="356">
        <v>0.57399999999999995</v>
      </c>
      <c r="S21" s="368">
        <v>4.0000000000000002E-4</v>
      </c>
      <c r="T21" s="270">
        <v>0.57320000000000004</v>
      </c>
      <c r="U21" s="270">
        <v>0.57479999999999998</v>
      </c>
    </row>
    <row r="22" spans="2:24" x14ac:dyDescent="0.25">
      <c r="B22" s="122" t="s">
        <v>25</v>
      </c>
      <c r="C22" s="15" t="s">
        <v>29</v>
      </c>
      <c r="D22" s="15" t="s">
        <v>33</v>
      </c>
      <c r="E22" s="251">
        <v>61</v>
      </c>
      <c r="F22" s="251">
        <v>167623</v>
      </c>
      <c r="G22" s="251">
        <v>3873309</v>
      </c>
      <c r="H22" s="266">
        <v>0</v>
      </c>
      <c r="I22" s="242">
        <v>49.9</v>
      </c>
      <c r="J22" s="242">
        <v>0.51</v>
      </c>
      <c r="K22" s="242">
        <v>48.93</v>
      </c>
      <c r="L22" s="242">
        <v>50.93</v>
      </c>
      <c r="M22" s="242">
        <v>3.99</v>
      </c>
      <c r="N22" s="242">
        <v>56</v>
      </c>
      <c r="O22" s="242">
        <v>0.52</v>
      </c>
      <c r="P22" s="242">
        <v>54.97</v>
      </c>
      <c r="Q22" s="242">
        <v>57.03</v>
      </c>
      <c r="R22" s="356">
        <v>0.54800000000000004</v>
      </c>
      <c r="S22" s="368">
        <v>1.1999999999999999E-3</v>
      </c>
      <c r="T22" s="270">
        <v>0.54559999999999997</v>
      </c>
      <c r="U22" s="270">
        <v>0.5504</v>
      </c>
    </row>
    <row r="23" spans="2:24" x14ac:dyDescent="0.25">
      <c r="B23" s="122" t="s">
        <v>25</v>
      </c>
      <c r="C23" s="15" t="s">
        <v>29</v>
      </c>
      <c r="D23" s="15" t="s">
        <v>34</v>
      </c>
      <c r="E23" s="251">
        <v>61</v>
      </c>
      <c r="F23" s="251">
        <v>138253</v>
      </c>
      <c r="G23" s="251">
        <v>3873309</v>
      </c>
      <c r="H23" s="266">
        <v>0</v>
      </c>
      <c r="I23" s="242">
        <v>46.1</v>
      </c>
      <c r="J23" s="242">
        <v>0.56999999999999995</v>
      </c>
      <c r="K23" s="242">
        <v>44.93</v>
      </c>
      <c r="L23" s="242">
        <v>47.17</v>
      </c>
      <c r="M23" s="242">
        <v>4.45</v>
      </c>
      <c r="N23" s="242">
        <v>52</v>
      </c>
      <c r="O23" s="242">
        <v>0.57999999999999996</v>
      </c>
      <c r="P23" s="242">
        <v>50.87</v>
      </c>
      <c r="Q23" s="242">
        <v>53.13</v>
      </c>
      <c r="R23" s="356">
        <v>0.70399999999999996</v>
      </c>
      <c r="S23" s="368">
        <v>1.1999999999999999E-3</v>
      </c>
      <c r="T23" s="270">
        <v>0.7016</v>
      </c>
      <c r="U23" s="270">
        <v>0.70640000000000003</v>
      </c>
    </row>
    <row r="24" spans="2:24" x14ac:dyDescent="0.25">
      <c r="B24" s="122" t="s">
        <v>25</v>
      </c>
      <c r="C24" s="15" t="s">
        <v>29</v>
      </c>
      <c r="D24" s="15" t="s">
        <v>35</v>
      </c>
      <c r="E24" s="251">
        <v>61</v>
      </c>
      <c r="F24" s="257">
        <v>39093</v>
      </c>
      <c r="G24" s="257">
        <v>3873309</v>
      </c>
      <c r="H24" s="268">
        <v>0</v>
      </c>
      <c r="I24" s="248">
        <v>48.1</v>
      </c>
      <c r="J24" s="248">
        <v>0.47</v>
      </c>
      <c r="K24" s="248">
        <v>47.14</v>
      </c>
      <c r="L24" s="248">
        <v>48.98</v>
      </c>
      <c r="M24" s="248">
        <v>3.66</v>
      </c>
      <c r="N24" s="248">
        <v>56</v>
      </c>
      <c r="O24" s="248">
        <v>0.51</v>
      </c>
      <c r="P24" s="248">
        <v>55</v>
      </c>
      <c r="Q24" s="248">
        <v>57</v>
      </c>
      <c r="R24" s="358">
        <v>0.59299999999999997</v>
      </c>
      <c r="S24" s="370">
        <v>2.5000000000000001E-3</v>
      </c>
      <c r="T24" s="272">
        <v>0.58809999999999996</v>
      </c>
      <c r="U24" s="272">
        <v>0.59789999999999999</v>
      </c>
    </row>
    <row r="25" spans="2:24" x14ac:dyDescent="0.25">
      <c r="B25" s="123" t="s">
        <v>25</v>
      </c>
      <c r="C25" s="17" t="s">
        <v>39</v>
      </c>
      <c r="D25" s="20" t="s">
        <v>37</v>
      </c>
      <c r="E25" s="256">
        <v>61</v>
      </c>
      <c r="F25" s="256">
        <v>1752808</v>
      </c>
      <c r="G25" s="256">
        <v>3873309</v>
      </c>
      <c r="H25" s="267">
        <v>0</v>
      </c>
      <c r="I25" s="247">
        <v>49.5</v>
      </c>
      <c r="J25" s="249">
        <v>0.45</v>
      </c>
      <c r="K25" s="247">
        <v>48.59</v>
      </c>
      <c r="L25" s="247">
        <v>50.34</v>
      </c>
      <c r="M25" s="247">
        <v>3.5</v>
      </c>
      <c r="N25" s="247">
        <v>56</v>
      </c>
      <c r="O25" s="247">
        <v>0.47</v>
      </c>
      <c r="P25" s="247">
        <v>55.08</v>
      </c>
      <c r="Q25" s="249">
        <v>56.92</v>
      </c>
      <c r="R25" s="357">
        <v>0.58399999999999996</v>
      </c>
      <c r="S25" s="369">
        <v>4.0000000000000002E-4</v>
      </c>
      <c r="T25" s="271">
        <v>0.58320000000000005</v>
      </c>
      <c r="U25" s="271">
        <v>0.58479999999999999</v>
      </c>
      <c r="V25" s="381"/>
      <c r="X25" s="2"/>
    </row>
    <row r="26" spans="2:24" x14ac:dyDescent="0.25">
      <c r="B26" s="123" t="s">
        <v>25</v>
      </c>
      <c r="C26" s="20" t="s">
        <v>30</v>
      </c>
      <c r="D26" s="17" t="s">
        <v>31</v>
      </c>
      <c r="E26" s="258">
        <v>121</v>
      </c>
      <c r="F26" s="258">
        <v>2102693</v>
      </c>
      <c r="G26" s="263">
        <v>6340539</v>
      </c>
      <c r="H26" s="325">
        <v>1</v>
      </c>
      <c r="I26" s="247"/>
      <c r="J26" s="249"/>
      <c r="K26" s="247"/>
      <c r="L26" s="247"/>
      <c r="M26" s="247"/>
      <c r="N26" s="247"/>
      <c r="O26" s="247"/>
      <c r="P26" s="247"/>
      <c r="Q26" s="249"/>
      <c r="R26" s="357">
        <v>0.78900000000000003</v>
      </c>
      <c r="S26" s="369">
        <v>2.9999999999999997E-4</v>
      </c>
      <c r="T26" s="271">
        <v>0.78839999999999999</v>
      </c>
      <c r="U26" s="271">
        <v>0.78959999999999997</v>
      </c>
    </row>
    <row r="27" spans="2:24" x14ac:dyDescent="0.25">
      <c r="B27" s="123" t="s">
        <v>25</v>
      </c>
      <c r="C27" s="20" t="s">
        <v>30</v>
      </c>
      <c r="D27" s="17" t="s">
        <v>40</v>
      </c>
      <c r="E27" s="258">
        <v>223</v>
      </c>
      <c r="F27" s="258"/>
      <c r="G27" s="263">
        <v>11261279</v>
      </c>
      <c r="H27" s="325">
        <v>0</v>
      </c>
      <c r="I27" s="247"/>
      <c r="J27" s="249"/>
      <c r="K27" s="247"/>
      <c r="L27" s="247"/>
      <c r="M27" s="247"/>
      <c r="N27" s="247"/>
      <c r="O27" s="247"/>
      <c r="P27" s="247"/>
      <c r="Q27" s="249"/>
      <c r="R27" s="357"/>
      <c r="S27" s="369"/>
      <c r="T27" s="239"/>
      <c r="U27" s="239"/>
    </row>
    <row r="28" spans="2:24" x14ac:dyDescent="0.25">
      <c r="B28" s="123" t="s">
        <v>25</v>
      </c>
      <c r="C28" s="20" t="s">
        <v>30</v>
      </c>
      <c r="D28" s="17" t="s">
        <v>41</v>
      </c>
      <c r="E28" s="258">
        <v>223</v>
      </c>
      <c r="F28" s="258"/>
      <c r="G28" s="263">
        <v>11261279</v>
      </c>
      <c r="H28" s="325">
        <v>0</v>
      </c>
      <c r="I28" s="247"/>
      <c r="J28" s="249"/>
      <c r="K28" s="247"/>
      <c r="L28" s="247"/>
      <c r="M28" s="247"/>
      <c r="N28" s="247"/>
      <c r="O28" s="247"/>
      <c r="P28" s="247"/>
      <c r="Q28" s="249"/>
      <c r="R28" s="357"/>
      <c r="S28" s="369"/>
      <c r="T28" s="239"/>
      <c r="U28" s="239"/>
    </row>
    <row r="29" spans="2:24" x14ac:dyDescent="0.25">
      <c r="B29" s="123" t="s">
        <v>25</v>
      </c>
      <c r="C29" s="20" t="s">
        <v>30</v>
      </c>
      <c r="D29" s="17" t="s">
        <v>42</v>
      </c>
      <c r="E29" s="258">
        <v>223</v>
      </c>
      <c r="F29" s="258"/>
      <c r="G29" s="258">
        <v>11261279</v>
      </c>
      <c r="H29" s="269">
        <v>0</v>
      </c>
      <c r="I29" s="249"/>
      <c r="J29" s="249"/>
      <c r="K29" s="249"/>
      <c r="L29" s="249"/>
      <c r="M29" s="249"/>
      <c r="N29" s="249"/>
      <c r="O29" s="249"/>
      <c r="P29" s="249"/>
      <c r="Q29" s="249"/>
      <c r="R29" s="359"/>
      <c r="S29" s="371"/>
      <c r="T29" s="240"/>
      <c r="U29" s="240"/>
    </row>
    <row r="30" spans="2:24" x14ac:dyDescent="0.25">
      <c r="B30" s="126" t="s">
        <v>25</v>
      </c>
      <c r="C30" s="127" t="s">
        <v>30</v>
      </c>
      <c r="D30" s="106" t="s">
        <v>37</v>
      </c>
      <c r="E30" s="259">
        <v>223</v>
      </c>
      <c r="F30" s="259"/>
      <c r="G30" s="259">
        <v>11261279</v>
      </c>
      <c r="H30" s="326">
        <v>0</v>
      </c>
      <c r="I30" s="250"/>
      <c r="J30" s="250"/>
      <c r="K30" s="250"/>
      <c r="L30" s="250"/>
      <c r="M30" s="250"/>
      <c r="N30" s="250"/>
      <c r="O30" s="250"/>
      <c r="P30" s="250"/>
      <c r="Q30" s="250"/>
      <c r="R30" s="360"/>
      <c r="S30" s="372"/>
      <c r="T30" s="241"/>
      <c r="U30" s="241"/>
    </row>
    <row r="31" spans="2:24" x14ac:dyDescent="0.25">
      <c r="B31" s="3"/>
    </row>
    <row r="32" spans="2:24" x14ac:dyDescent="0.25">
      <c r="B32" s="21" t="s">
        <v>43</v>
      </c>
      <c r="C32" s="22"/>
      <c r="D32" s="22"/>
      <c r="E32" s="22"/>
    </row>
    <row r="33" spans="2:8" x14ac:dyDescent="0.25">
      <c r="B33" s="52"/>
      <c r="C33" s="22" t="s">
        <v>44</v>
      </c>
      <c r="D33" s="22" t="s">
        <v>45</v>
      </c>
      <c r="E33"/>
      <c r="F33"/>
      <c r="G33"/>
      <c r="H33" s="297"/>
    </row>
    <row r="34" spans="2:8" x14ac:dyDescent="0.25">
      <c r="B34" s="53"/>
      <c r="C34" s="22" t="s">
        <v>46</v>
      </c>
      <c r="D34" s="22" t="s">
        <v>47</v>
      </c>
      <c r="E34"/>
      <c r="F34"/>
      <c r="G34"/>
      <c r="H34" s="297"/>
    </row>
    <row r="35" spans="2:8" x14ac:dyDescent="0.25">
      <c r="B35" s="38"/>
      <c r="C35" s="22" t="s">
        <v>48</v>
      </c>
      <c r="D35" s="22" t="s">
        <v>49</v>
      </c>
      <c r="E35"/>
      <c r="F35"/>
      <c r="G35"/>
      <c r="H35" s="297"/>
    </row>
    <row r="36" spans="2:8" x14ac:dyDescent="0.25">
      <c r="B36"/>
      <c r="E36"/>
    </row>
    <row r="37" spans="2:8" x14ac:dyDescent="0.25">
      <c r="B37" s="6" t="s">
        <v>50</v>
      </c>
      <c r="C37" s="22" t="s">
        <v>51</v>
      </c>
      <c r="D37" s="22"/>
      <c r="E37"/>
    </row>
    <row r="38" spans="2:8" x14ac:dyDescent="0.25">
      <c r="B38" s="6" t="s">
        <v>8</v>
      </c>
      <c r="C38" s="6" t="s">
        <v>52</v>
      </c>
      <c r="D38" s="6"/>
      <c r="E38"/>
    </row>
    <row r="39" spans="2:8" x14ac:dyDescent="0.25">
      <c r="B39" s="6" t="s">
        <v>20</v>
      </c>
      <c r="C39" s="6" t="s">
        <v>53</v>
      </c>
      <c r="D39" s="6"/>
      <c r="E39"/>
    </row>
    <row r="40" spans="2:8" x14ac:dyDescent="0.25">
      <c r="B40" s="6" t="s">
        <v>24</v>
      </c>
      <c r="C40" s="6" t="s">
        <v>54</v>
      </c>
      <c r="D40" s="6"/>
      <c r="E40"/>
    </row>
    <row r="41" spans="2:8" x14ac:dyDescent="0.25">
      <c r="B41" s="6" t="s">
        <v>55</v>
      </c>
      <c r="C41" s="6" t="s">
        <v>56</v>
      </c>
      <c r="D41" s="6"/>
      <c r="E41"/>
    </row>
    <row r="42" spans="2:8" x14ac:dyDescent="0.25">
      <c r="E42"/>
    </row>
    <row r="43" spans="2:8" x14ac:dyDescent="0.25">
      <c r="E43"/>
    </row>
  </sheetData>
  <phoneticPr fontId="17" type="noConversion"/>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K62"/>
  <sheetViews>
    <sheetView zoomScale="115" zoomScaleNormal="115"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5.75" x14ac:dyDescent="0.25"/>
  <cols>
    <col min="1" max="1" width="5.7109375" customWidth="1"/>
    <col min="2" max="2" width="15.7109375" customWidth="1"/>
    <col min="3" max="3" width="22.85546875" customWidth="1"/>
    <col min="4" max="4" width="20" customWidth="1"/>
    <col min="5" max="5" width="22.5703125" customWidth="1"/>
    <col min="6" max="6" width="21.140625" customWidth="1"/>
    <col min="7" max="7" width="23.5703125" customWidth="1"/>
    <col min="8" max="8" width="15.42578125" customWidth="1"/>
    <col min="9" max="9" width="20" customWidth="1"/>
    <col min="10" max="10" width="17.28515625" customWidth="1"/>
    <col min="11" max="11" width="11.42578125" customWidth="1"/>
    <col min="12" max="12" width="27.42578125" customWidth="1"/>
    <col min="13" max="13" width="27.85546875" customWidth="1"/>
    <col min="14" max="14" width="14.42578125" customWidth="1"/>
    <col min="15" max="15" width="18.85546875" customWidth="1"/>
    <col min="16" max="16" width="16.28515625" customWidth="1"/>
    <col min="17" max="17" width="11.42578125" customWidth="1"/>
    <col min="18" max="18" width="27.42578125" customWidth="1"/>
    <col min="19" max="19" width="27.85546875" customWidth="1"/>
    <col min="20" max="20" width="13.5703125" customWidth="1"/>
    <col min="21" max="21" width="18.140625" customWidth="1"/>
    <col min="22" max="22" width="15.42578125" customWidth="1"/>
    <col min="23" max="23" width="11.42578125" customWidth="1"/>
    <col min="24" max="24" width="27.42578125" customWidth="1"/>
    <col min="25" max="25" width="27.85546875" customWidth="1"/>
    <col min="26" max="26" width="13.42578125" customWidth="1"/>
    <col min="27" max="27" width="18.5703125" bestFit="1" customWidth="1"/>
    <col min="28" max="28" width="15.85546875" customWidth="1"/>
    <col min="29" max="29" width="11.42578125" customWidth="1"/>
    <col min="30" max="30" width="30.7109375" customWidth="1"/>
    <col min="31" max="31" width="31.140625" bestFit="1" customWidth="1"/>
    <col min="32" max="32" width="17.7109375" customWidth="1"/>
    <col min="33" max="33" width="18.5703125" bestFit="1" customWidth="1"/>
    <col min="34" max="34" width="15.85546875" customWidth="1"/>
    <col min="35" max="35" width="11.42578125" customWidth="1"/>
    <col min="36" max="36" width="30.7109375" customWidth="1"/>
    <col min="37" max="37" width="31.140625" bestFit="1" customWidth="1"/>
  </cols>
  <sheetData>
    <row r="1" spans="2:37" ht="20.25" x14ac:dyDescent="0.3">
      <c r="B1" s="24" t="s">
        <v>57</v>
      </c>
    </row>
    <row r="2" spans="2:37" ht="18" x14ac:dyDescent="0.25">
      <c r="B2" s="73" t="s">
        <v>3</v>
      </c>
    </row>
    <row r="3" spans="2:37" x14ac:dyDescent="0.25">
      <c r="B3" s="11"/>
      <c r="C3" s="11"/>
      <c r="D3" s="11"/>
      <c r="E3" s="132"/>
      <c r="F3" s="132"/>
      <c r="G3" s="132"/>
      <c r="H3" s="133" t="s">
        <v>58</v>
      </c>
      <c r="I3" s="133"/>
      <c r="J3" s="133"/>
      <c r="K3" s="133"/>
      <c r="L3" s="133"/>
      <c r="M3" s="133"/>
      <c r="N3" s="133" t="s">
        <v>59</v>
      </c>
      <c r="O3" s="133"/>
      <c r="P3" s="133"/>
      <c r="Q3" s="133"/>
      <c r="R3" s="133"/>
      <c r="S3" s="133"/>
      <c r="T3" s="133" t="s">
        <v>60</v>
      </c>
      <c r="U3" s="133"/>
      <c r="V3" s="133"/>
      <c r="W3" s="133"/>
      <c r="X3" s="133"/>
      <c r="Y3" s="133"/>
      <c r="Z3" s="133" t="s">
        <v>61</v>
      </c>
      <c r="AA3" s="133"/>
      <c r="AB3" s="133"/>
      <c r="AC3" s="133"/>
      <c r="AD3" s="133"/>
      <c r="AE3" s="133"/>
      <c r="AF3" s="133" t="s">
        <v>62</v>
      </c>
      <c r="AG3" s="133"/>
      <c r="AH3" s="133"/>
      <c r="AI3" s="133"/>
      <c r="AJ3" s="133"/>
      <c r="AK3" s="133"/>
    </row>
    <row r="4" spans="2:37" x14ac:dyDescent="0.25">
      <c r="B4" s="98" t="s">
        <v>5</v>
      </c>
      <c r="C4" s="99" t="s">
        <v>4</v>
      </c>
      <c r="D4" s="99" t="s">
        <v>6</v>
      </c>
      <c r="E4" s="134" t="s">
        <v>7</v>
      </c>
      <c r="F4" s="129" t="s">
        <v>9</v>
      </c>
      <c r="G4" s="129" t="s">
        <v>10</v>
      </c>
      <c r="H4" s="134" t="s">
        <v>63</v>
      </c>
      <c r="I4" s="134" t="s">
        <v>64</v>
      </c>
      <c r="J4" s="134" t="s">
        <v>65</v>
      </c>
      <c r="K4" s="134" t="s">
        <v>12</v>
      </c>
      <c r="L4" s="130" t="s">
        <v>13</v>
      </c>
      <c r="M4" s="130" t="s">
        <v>14</v>
      </c>
      <c r="N4" s="134" t="s">
        <v>66</v>
      </c>
      <c r="O4" s="134" t="s">
        <v>67</v>
      </c>
      <c r="P4" s="134" t="s">
        <v>68</v>
      </c>
      <c r="Q4" s="134" t="s">
        <v>17</v>
      </c>
      <c r="R4" s="130" t="s">
        <v>18</v>
      </c>
      <c r="S4" s="130" t="s">
        <v>19</v>
      </c>
      <c r="T4" s="134" t="s">
        <v>69</v>
      </c>
      <c r="U4" s="134" t="s">
        <v>70</v>
      </c>
      <c r="V4" s="134" t="s">
        <v>71</v>
      </c>
      <c r="W4" s="134" t="s">
        <v>21</v>
      </c>
      <c r="X4" s="130" t="s">
        <v>22</v>
      </c>
      <c r="Y4" s="130" t="s">
        <v>23</v>
      </c>
      <c r="Z4" s="100" t="s">
        <v>72</v>
      </c>
      <c r="AA4" s="100" t="s">
        <v>73</v>
      </c>
      <c r="AB4" s="100" t="s">
        <v>74</v>
      </c>
      <c r="AC4" s="100" t="s">
        <v>75</v>
      </c>
      <c r="AD4" s="111" t="s">
        <v>76</v>
      </c>
      <c r="AE4" s="111" t="s">
        <v>77</v>
      </c>
      <c r="AF4" s="100" t="s">
        <v>78</v>
      </c>
      <c r="AG4" s="100" t="s">
        <v>79</v>
      </c>
      <c r="AH4" s="100" t="s">
        <v>80</v>
      </c>
      <c r="AI4" s="100" t="s">
        <v>81</v>
      </c>
      <c r="AJ4" s="111" t="s">
        <v>82</v>
      </c>
      <c r="AK4" s="111" t="s">
        <v>83</v>
      </c>
    </row>
    <row r="5" spans="2:37" x14ac:dyDescent="0.25">
      <c r="B5" s="104" t="s">
        <v>26</v>
      </c>
      <c r="C5" s="14" t="s">
        <v>84</v>
      </c>
      <c r="D5" s="15" t="s">
        <v>85</v>
      </c>
      <c r="E5" s="273">
        <v>22</v>
      </c>
      <c r="F5" s="273">
        <v>22394</v>
      </c>
      <c r="G5" s="275">
        <v>0.39</v>
      </c>
      <c r="H5" s="273">
        <v>6788</v>
      </c>
      <c r="I5" s="273">
        <v>6659</v>
      </c>
      <c r="J5" s="275">
        <v>0.97899999999999998</v>
      </c>
      <c r="K5" s="275">
        <v>1.6999999999999999E-3</v>
      </c>
      <c r="L5" s="275">
        <v>0.97570000000000001</v>
      </c>
      <c r="M5" s="275">
        <v>0.98229999999999995</v>
      </c>
      <c r="N5" s="273">
        <v>1655</v>
      </c>
      <c r="O5" s="273">
        <v>1628</v>
      </c>
      <c r="P5" s="275">
        <v>0.98799999999999999</v>
      </c>
      <c r="Q5" s="275">
        <v>2.7000000000000001E-3</v>
      </c>
      <c r="R5" s="275">
        <v>0.98270000000000002</v>
      </c>
      <c r="S5" s="275">
        <v>0.99329999999999996</v>
      </c>
      <c r="T5" s="15">
        <v>153</v>
      </c>
      <c r="U5" s="15">
        <v>129</v>
      </c>
      <c r="V5" s="275">
        <v>0.83399999999999996</v>
      </c>
      <c r="W5" s="15">
        <v>3.0099999999999998E-2</v>
      </c>
      <c r="X5" s="275">
        <v>0.77500000000000002</v>
      </c>
      <c r="Y5" s="277">
        <v>0.89300000000000002</v>
      </c>
      <c r="Z5" s="279">
        <v>8835</v>
      </c>
      <c r="AA5" s="279">
        <v>8654</v>
      </c>
      <c r="AB5" s="281">
        <v>0.98</v>
      </c>
      <c r="AC5" s="281">
        <v>1.5E-3</v>
      </c>
      <c r="AD5" s="281">
        <v>0.97709999999999997</v>
      </c>
      <c r="AE5" s="281">
        <v>0.9829</v>
      </c>
      <c r="AF5" s="279">
        <v>239</v>
      </c>
      <c r="AG5" s="279">
        <v>238</v>
      </c>
      <c r="AH5" s="281">
        <v>0.997</v>
      </c>
      <c r="AI5" s="281">
        <v>3.5000000000000001E-3</v>
      </c>
      <c r="AJ5" s="281">
        <v>0.99009999999999998</v>
      </c>
      <c r="AK5" s="281">
        <v>1</v>
      </c>
    </row>
    <row r="6" spans="2:37" x14ac:dyDescent="0.25">
      <c r="B6" s="104" t="s">
        <v>28</v>
      </c>
      <c r="C6" s="14" t="s">
        <v>84</v>
      </c>
      <c r="D6" s="15" t="s">
        <v>85</v>
      </c>
      <c r="E6" s="273">
        <v>35</v>
      </c>
      <c r="F6" s="273">
        <v>34976</v>
      </c>
      <c r="G6" s="275">
        <v>0.35</v>
      </c>
      <c r="H6" s="273">
        <v>11303</v>
      </c>
      <c r="I6" s="273">
        <v>11003</v>
      </c>
      <c r="J6" s="275">
        <v>0.97099999999999997</v>
      </c>
      <c r="K6" s="275">
        <v>1.6000000000000001E-3</v>
      </c>
      <c r="L6" s="275">
        <v>0.96789999999999998</v>
      </c>
      <c r="M6" s="275">
        <v>0.97409999999999997</v>
      </c>
      <c r="N6" s="273">
        <v>2900</v>
      </c>
      <c r="O6" s="273">
        <v>2872</v>
      </c>
      <c r="P6" s="275">
        <v>0.99099999999999999</v>
      </c>
      <c r="Q6" s="275">
        <v>1.8E-3</v>
      </c>
      <c r="R6" s="275">
        <v>0.98750000000000004</v>
      </c>
      <c r="S6" s="275">
        <v>0.99450000000000005</v>
      </c>
      <c r="T6" s="15">
        <v>273</v>
      </c>
      <c r="U6" s="15">
        <v>257</v>
      </c>
      <c r="V6" s="275">
        <v>0.95199999999999996</v>
      </c>
      <c r="W6" s="15">
        <v>1.29E-2</v>
      </c>
      <c r="X6" s="275">
        <v>0.92669999999999997</v>
      </c>
      <c r="Y6" s="277">
        <v>0.97729999999999995</v>
      </c>
      <c r="Z6" s="273">
        <v>14983</v>
      </c>
      <c r="AA6" s="273">
        <v>14634</v>
      </c>
      <c r="AB6" s="275">
        <v>0.97199999999999998</v>
      </c>
      <c r="AC6" s="275">
        <v>1.2999999999999999E-3</v>
      </c>
      <c r="AD6" s="275">
        <v>0.96950000000000003</v>
      </c>
      <c r="AE6" s="275">
        <v>0.97450000000000003</v>
      </c>
      <c r="AF6" s="273">
        <v>507</v>
      </c>
      <c r="AG6" s="273">
        <v>502</v>
      </c>
      <c r="AH6" s="275">
        <v>0.99299999999999999</v>
      </c>
      <c r="AI6" s="275">
        <v>3.7000000000000002E-3</v>
      </c>
      <c r="AJ6" s="275">
        <v>0.98570000000000002</v>
      </c>
      <c r="AK6" s="275">
        <v>1</v>
      </c>
    </row>
    <row r="7" spans="2:37" x14ac:dyDescent="0.25">
      <c r="B7" s="104" t="s">
        <v>29</v>
      </c>
      <c r="C7" s="14" t="s">
        <v>84</v>
      </c>
      <c r="D7" s="15" t="s">
        <v>85</v>
      </c>
      <c r="E7" s="273">
        <v>54</v>
      </c>
      <c r="F7" s="273">
        <v>55008</v>
      </c>
      <c r="G7" s="275">
        <v>0.26</v>
      </c>
      <c r="H7" s="273">
        <v>17829</v>
      </c>
      <c r="I7" s="273">
        <v>17075</v>
      </c>
      <c r="J7" s="275">
        <v>0.95399999999999996</v>
      </c>
      <c r="K7" s="275">
        <v>1.6000000000000001E-3</v>
      </c>
      <c r="L7" s="275">
        <v>0.95089999999999997</v>
      </c>
      <c r="M7" s="275">
        <v>0.95709999999999995</v>
      </c>
      <c r="N7" s="273">
        <v>4708</v>
      </c>
      <c r="O7" s="273">
        <v>4570</v>
      </c>
      <c r="P7" s="275">
        <v>0.97099999999999997</v>
      </c>
      <c r="Q7" s="275">
        <v>2.3999999999999998E-3</v>
      </c>
      <c r="R7" s="275">
        <v>0.96630000000000005</v>
      </c>
      <c r="S7" s="275">
        <v>0.97570000000000001</v>
      </c>
      <c r="T7" s="15">
        <v>491</v>
      </c>
      <c r="U7" s="15">
        <v>414</v>
      </c>
      <c r="V7" s="275">
        <v>0.86499999999999999</v>
      </c>
      <c r="W7" s="15">
        <v>1.54E-2</v>
      </c>
      <c r="X7" s="275">
        <v>0.83479999999999999</v>
      </c>
      <c r="Y7" s="277">
        <v>0.8952</v>
      </c>
      <c r="Z7" s="273">
        <v>23824</v>
      </c>
      <c r="AA7" s="273">
        <v>22843</v>
      </c>
      <c r="AB7" s="275">
        <v>0.95499999999999996</v>
      </c>
      <c r="AC7" s="275">
        <v>1.2999999999999999E-3</v>
      </c>
      <c r="AD7" s="275">
        <v>0.95250000000000001</v>
      </c>
      <c r="AE7" s="275">
        <v>0.95750000000000002</v>
      </c>
      <c r="AF7" s="273">
        <v>796</v>
      </c>
      <c r="AG7" s="273">
        <v>784</v>
      </c>
      <c r="AH7" s="275">
        <v>0.98599999999999999</v>
      </c>
      <c r="AI7" s="275">
        <v>4.1999999999999997E-3</v>
      </c>
      <c r="AJ7" s="275">
        <v>0.9778</v>
      </c>
      <c r="AK7" s="275">
        <v>0.99419999999999997</v>
      </c>
    </row>
    <row r="8" spans="2:37" x14ac:dyDescent="0.25">
      <c r="B8" s="86" t="s">
        <v>86</v>
      </c>
      <c r="C8" s="83" t="s">
        <v>25</v>
      </c>
      <c r="D8" s="15" t="s">
        <v>85</v>
      </c>
      <c r="E8" s="273">
        <v>103</v>
      </c>
      <c r="F8" s="273">
        <v>89772</v>
      </c>
      <c r="G8" s="275">
        <v>0.78</v>
      </c>
      <c r="H8" s="273">
        <v>28952</v>
      </c>
      <c r="I8" s="273">
        <v>27979</v>
      </c>
      <c r="J8" s="275">
        <v>0.96899999999999997</v>
      </c>
      <c r="K8" s="275">
        <v>1E-3</v>
      </c>
      <c r="L8" s="275">
        <v>0.96699999999999997</v>
      </c>
      <c r="M8" s="275">
        <v>0.97099999999999997</v>
      </c>
      <c r="N8" s="273">
        <v>6520</v>
      </c>
      <c r="O8" s="273">
        <v>6366</v>
      </c>
      <c r="P8" s="275">
        <v>0.98</v>
      </c>
      <c r="Q8" s="275">
        <v>1.6999999999999999E-3</v>
      </c>
      <c r="R8" s="275">
        <v>0.97670000000000001</v>
      </c>
      <c r="S8" s="275">
        <v>0.98329999999999995</v>
      </c>
      <c r="T8" s="15">
        <v>583</v>
      </c>
      <c r="U8" s="15">
        <v>498</v>
      </c>
      <c r="V8" s="275">
        <v>0.86399999999999999</v>
      </c>
      <c r="W8" s="15">
        <v>1.4200000000000001E-2</v>
      </c>
      <c r="X8" s="275">
        <v>0.83620000000000005</v>
      </c>
      <c r="Y8" s="277">
        <v>0.89180000000000004</v>
      </c>
      <c r="Z8" s="273">
        <v>37105</v>
      </c>
      <c r="AA8" s="273">
        <v>35881</v>
      </c>
      <c r="AB8" s="275">
        <v>0.97</v>
      </c>
      <c r="AC8" s="275">
        <v>8.9999999999999998E-4</v>
      </c>
      <c r="AD8" s="275">
        <v>0.96819999999999995</v>
      </c>
      <c r="AE8" s="275">
        <v>0.9718</v>
      </c>
      <c r="AF8" s="273">
        <v>1050</v>
      </c>
      <c r="AG8" s="273">
        <v>1038</v>
      </c>
      <c r="AH8" s="275">
        <v>0.99199999999999999</v>
      </c>
      <c r="AI8" s="275">
        <v>2.7000000000000001E-3</v>
      </c>
      <c r="AJ8" s="275">
        <v>0.98670000000000002</v>
      </c>
      <c r="AK8" s="275">
        <v>0.99729999999999996</v>
      </c>
    </row>
    <row r="9" spans="2:37" x14ac:dyDescent="0.25">
      <c r="B9" s="86" t="s">
        <v>86</v>
      </c>
      <c r="C9" s="83" t="s">
        <v>87</v>
      </c>
      <c r="D9" s="15" t="s">
        <v>85</v>
      </c>
      <c r="E9" s="273">
        <v>44</v>
      </c>
      <c r="F9" s="273">
        <v>22606</v>
      </c>
      <c r="G9" s="275">
        <v>0.22</v>
      </c>
      <c r="H9" s="273">
        <v>6968</v>
      </c>
      <c r="I9" s="273">
        <v>6758</v>
      </c>
      <c r="J9" s="275">
        <v>0.97099999999999997</v>
      </c>
      <c r="K9" s="275">
        <v>2E-3</v>
      </c>
      <c r="L9" s="275">
        <v>0.96709999999999996</v>
      </c>
      <c r="M9" s="275">
        <v>0.97489999999999999</v>
      </c>
      <c r="N9" s="273">
        <v>2743</v>
      </c>
      <c r="O9" s="273">
        <v>2704</v>
      </c>
      <c r="P9" s="275">
        <v>0.99199999999999999</v>
      </c>
      <c r="Q9" s="275">
        <v>1.6999999999999999E-3</v>
      </c>
      <c r="R9" s="275">
        <v>0.98870000000000002</v>
      </c>
      <c r="S9" s="275">
        <v>0.99529999999999996</v>
      </c>
      <c r="T9" s="15">
        <v>334</v>
      </c>
      <c r="U9" s="15">
        <v>302</v>
      </c>
      <c r="V9" s="275">
        <v>0.90400000000000003</v>
      </c>
      <c r="W9" s="15">
        <v>1.61E-2</v>
      </c>
      <c r="X9" s="275">
        <v>0.87239999999999995</v>
      </c>
      <c r="Y9" s="277">
        <v>0.93559999999999999</v>
      </c>
      <c r="Z9" s="273">
        <v>10537</v>
      </c>
      <c r="AA9" s="273">
        <v>10250</v>
      </c>
      <c r="AB9" s="275">
        <v>0.97399999999999998</v>
      </c>
      <c r="AC9" s="275">
        <v>1.6000000000000001E-3</v>
      </c>
      <c r="AD9" s="275">
        <v>0.97089999999999999</v>
      </c>
      <c r="AE9" s="275">
        <v>0.97709999999999997</v>
      </c>
      <c r="AF9" s="273">
        <v>492</v>
      </c>
      <c r="AG9" s="273">
        <v>486</v>
      </c>
      <c r="AH9" s="275">
        <v>0.99299999999999999</v>
      </c>
      <c r="AI9" s="275">
        <v>3.8E-3</v>
      </c>
      <c r="AJ9" s="275">
        <v>0.98560000000000003</v>
      </c>
      <c r="AK9" s="275">
        <v>1</v>
      </c>
    </row>
    <row r="10" spans="2:37" x14ac:dyDescent="0.25">
      <c r="B10" s="90" t="s">
        <v>86</v>
      </c>
      <c r="C10" s="91" t="s">
        <v>84</v>
      </c>
      <c r="D10" s="97" t="s">
        <v>85</v>
      </c>
      <c r="E10" s="274">
        <v>111</v>
      </c>
      <c r="F10" s="274">
        <v>112378</v>
      </c>
      <c r="G10" s="276">
        <v>1</v>
      </c>
      <c r="H10" s="274">
        <v>35920</v>
      </c>
      <c r="I10" s="274">
        <v>34737</v>
      </c>
      <c r="J10" s="276">
        <v>0.97</v>
      </c>
      <c r="K10" s="276">
        <v>8.9999999999999998E-4</v>
      </c>
      <c r="L10" s="276">
        <v>0.96819999999999995</v>
      </c>
      <c r="M10" s="276">
        <v>0.9718</v>
      </c>
      <c r="N10" s="274">
        <v>9263</v>
      </c>
      <c r="O10" s="274">
        <v>9070</v>
      </c>
      <c r="P10" s="276">
        <v>0.98399999999999999</v>
      </c>
      <c r="Q10" s="276">
        <v>1.2999999999999999E-3</v>
      </c>
      <c r="R10" s="276">
        <v>0.98150000000000004</v>
      </c>
      <c r="S10" s="276">
        <v>0.98650000000000004</v>
      </c>
      <c r="T10" s="92">
        <v>917</v>
      </c>
      <c r="U10" s="92">
        <v>800</v>
      </c>
      <c r="V10" s="276">
        <v>0.879</v>
      </c>
      <c r="W10" s="92">
        <v>1.0800000000000001E-2</v>
      </c>
      <c r="X10" s="276">
        <v>0.85780000000000001</v>
      </c>
      <c r="Y10" s="278">
        <v>0.9002</v>
      </c>
      <c r="Z10" s="280">
        <v>47642</v>
      </c>
      <c r="AA10" s="280">
        <v>46131</v>
      </c>
      <c r="AB10" s="278">
        <v>0.97</v>
      </c>
      <c r="AC10" s="278">
        <v>8.0000000000000004E-4</v>
      </c>
      <c r="AD10" s="278">
        <v>0.96840000000000004</v>
      </c>
      <c r="AE10" s="278">
        <v>0.97160000000000002</v>
      </c>
      <c r="AF10" s="280">
        <v>1542</v>
      </c>
      <c r="AG10" s="280">
        <v>1524</v>
      </c>
      <c r="AH10" s="278">
        <v>0.99199999999999999</v>
      </c>
      <c r="AI10" s="278">
        <v>2.3E-3</v>
      </c>
      <c r="AJ10" s="278">
        <v>0.98750000000000004</v>
      </c>
      <c r="AK10" s="278">
        <v>0.99650000000000005</v>
      </c>
    </row>
    <row r="11" spans="2:37" x14ac:dyDescent="0.25">
      <c r="B11" s="59"/>
      <c r="C11" s="72"/>
      <c r="D11" s="60"/>
      <c r="E11" s="11"/>
      <c r="F11" s="11"/>
      <c r="G11" s="11"/>
      <c r="H11" s="11"/>
      <c r="I11" s="11"/>
      <c r="J11" s="11"/>
      <c r="K11" s="11"/>
      <c r="L11" s="11"/>
      <c r="M11" s="11"/>
      <c r="N11" s="11"/>
      <c r="O11" s="11"/>
      <c r="P11" s="11"/>
      <c r="Q11" s="11"/>
      <c r="R11" s="11"/>
      <c r="S11" s="11"/>
      <c r="T11" s="11"/>
      <c r="U11" s="11"/>
      <c r="V11" s="11"/>
      <c r="W11" s="11"/>
      <c r="X11" s="11"/>
    </row>
    <row r="12" spans="2:37" ht="18" x14ac:dyDescent="0.25">
      <c r="B12" s="73" t="s">
        <v>32</v>
      </c>
      <c r="C12" s="72"/>
      <c r="D12" s="60"/>
      <c r="E12" s="11"/>
      <c r="F12" s="11"/>
      <c r="G12" s="11"/>
      <c r="H12" s="11"/>
      <c r="I12" s="11"/>
      <c r="J12" s="11"/>
      <c r="K12" s="11"/>
      <c r="L12" s="11"/>
      <c r="M12" s="11"/>
      <c r="N12" s="11"/>
      <c r="O12" s="11"/>
      <c r="P12" s="11"/>
      <c r="Q12" s="11"/>
      <c r="R12" s="11"/>
      <c r="S12" s="11"/>
      <c r="T12" s="11"/>
      <c r="U12" s="11"/>
      <c r="V12" s="11"/>
      <c r="W12" s="11"/>
      <c r="X12" s="11"/>
    </row>
    <row r="13" spans="2:37" x14ac:dyDescent="0.25">
      <c r="B13" s="11"/>
      <c r="C13" s="11"/>
      <c r="D13" s="11"/>
      <c r="E13" s="132"/>
      <c r="F13" s="132"/>
      <c r="G13" s="132"/>
      <c r="H13" s="133" t="s">
        <v>58</v>
      </c>
      <c r="I13" s="133"/>
      <c r="J13" s="133"/>
      <c r="K13" s="133"/>
      <c r="L13" s="133"/>
      <c r="M13" s="133"/>
      <c r="N13" s="133" t="s">
        <v>59</v>
      </c>
      <c r="O13" s="133"/>
      <c r="P13" s="133"/>
      <c r="Q13" s="133"/>
      <c r="R13" s="133"/>
      <c r="S13" s="133"/>
      <c r="T13" s="133" t="s">
        <v>60</v>
      </c>
      <c r="U13" s="133"/>
      <c r="V13" s="133"/>
      <c r="W13" s="133"/>
      <c r="X13" s="133"/>
      <c r="Y13" s="133"/>
      <c r="Z13" s="133" t="s">
        <v>61</v>
      </c>
      <c r="AA13" s="133"/>
      <c r="AB13" s="133"/>
      <c r="AC13" s="133"/>
      <c r="AD13" s="133"/>
      <c r="AE13" s="133"/>
      <c r="AF13" s="133" t="s">
        <v>62</v>
      </c>
      <c r="AG13" s="133"/>
      <c r="AH13" s="133"/>
      <c r="AI13" s="133"/>
      <c r="AJ13" s="133"/>
      <c r="AK13" s="133"/>
    </row>
    <row r="14" spans="2:37" x14ac:dyDescent="0.25">
      <c r="B14" s="98" t="s">
        <v>5</v>
      </c>
      <c r="C14" s="99" t="s">
        <v>4</v>
      </c>
      <c r="D14" s="99" t="s">
        <v>6</v>
      </c>
      <c r="E14" s="134" t="s">
        <v>7</v>
      </c>
      <c r="F14" s="129" t="s">
        <v>9</v>
      </c>
      <c r="G14" s="129" t="s">
        <v>10</v>
      </c>
      <c r="H14" s="134" t="s">
        <v>63</v>
      </c>
      <c r="I14" s="134" t="s">
        <v>64</v>
      </c>
      <c r="J14" s="134" t="s">
        <v>65</v>
      </c>
      <c r="K14" s="134" t="s">
        <v>12</v>
      </c>
      <c r="L14" s="130" t="s">
        <v>13</v>
      </c>
      <c r="M14" s="130" t="s">
        <v>14</v>
      </c>
      <c r="N14" s="134" t="s">
        <v>66</v>
      </c>
      <c r="O14" s="134" t="s">
        <v>67</v>
      </c>
      <c r="P14" s="134" t="s">
        <v>68</v>
      </c>
      <c r="Q14" s="134" t="s">
        <v>17</v>
      </c>
      <c r="R14" s="130" t="s">
        <v>18</v>
      </c>
      <c r="S14" s="130" t="s">
        <v>19</v>
      </c>
      <c r="T14" s="134" t="s">
        <v>69</v>
      </c>
      <c r="U14" s="134" t="s">
        <v>70</v>
      </c>
      <c r="V14" s="134" t="s">
        <v>71</v>
      </c>
      <c r="W14" s="134" t="s">
        <v>21</v>
      </c>
      <c r="X14" s="130" t="s">
        <v>22</v>
      </c>
      <c r="Y14" s="130" t="s">
        <v>23</v>
      </c>
      <c r="Z14" s="100" t="s">
        <v>72</v>
      </c>
      <c r="AA14" s="100" t="s">
        <v>73</v>
      </c>
      <c r="AB14" s="100" t="s">
        <v>74</v>
      </c>
      <c r="AC14" s="100" t="s">
        <v>75</v>
      </c>
      <c r="AD14" s="111" t="s">
        <v>76</v>
      </c>
      <c r="AE14" s="111" t="s">
        <v>77</v>
      </c>
      <c r="AF14" s="100" t="s">
        <v>78</v>
      </c>
      <c r="AG14" s="100" t="s">
        <v>79</v>
      </c>
      <c r="AH14" s="100" t="s">
        <v>80</v>
      </c>
      <c r="AI14" s="100" t="s">
        <v>81</v>
      </c>
      <c r="AJ14" s="111" t="s">
        <v>82</v>
      </c>
      <c r="AK14" s="111" t="s">
        <v>83</v>
      </c>
    </row>
    <row r="15" spans="2:37" x14ac:dyDescent="0.25">
      <c r="B15" s="94" t="s">
        <v>26</v>
      </c>
      <c r="C15" s="67" t="s">
        <v>25</v>
      </c>
      <c r="D15" s="68" t="s">
        <v>85</v>
      </c>
      <c r="E15" s="282">
        <v>22</v>
      </c>
      <c r="F15" s="282">
        <v>19740</v>
      </c>
      <c r="G15" s="285">
        <v>0.30420000000000003</v>
      </c>
      <c r="H15" s="282">
        <v>6043</v>
      </c>
      <c r="I15" s="282">
        <v>5925</v>
      </c>
      <c r="J15" s="285">
        <v>0.97899999999999998</v>
      </c>
      <c r="K15" s="285">
        <v>1.8E-3</v>
      </c>
      <c r="L15" s="285">
        <v>0.97550000000000003</v>
      </c>
      <c r="M15" s="285">
        <v>0.98250000000000004</v>
      </c>
      <c r="N15" s="282">
        <v>1308</v>
      </c>
      <c r="O15" s="282">
        <v>1283</v>
      </c>
      <c r="P15" s="285">
        <v>0.98299999999999998</v>
      </c>
      <c r="Q15" s="285">
        <v>3.5999999999999999E-3</v>
      </c>
      <c r="R15" s="285">
        <v>0.97589999999999999</v>
      </c>
      <c r="S15" s="285">
        <v>0.99009999999999998</v>
      </c>
      <c r="T15" s="282">
        <v>109</v>
      </c>
      <c r="U15" s="282">
        <v>90</v>
      </c>
      <c r="V15" s="285">
        <v>0.80500000000000005</v>
      </c>
      <c r="W15" s="285">
        <v>3.7900000000000003E-2</v>
      </c>
      <c r="X15" s="285">
        <v>0.73070000000000002</v>
      </c>
      <c r="Y15" s="288">
        <v>0.87929999999999997</v>
      </c>
      <c r="Z15" s="96">
        <v>7621</v>
      </c>
      <c r="AA15" s="96">
        <v>7458</v>
      </c>
      <c r="AB15" s="288">
        <v>0.97899999999999998</v>
      </c>
      <c r="AC15" s="288">
        <v>1.6000000000000001E-3</v>
      </c>
      <c r="AD15" s="288">
        <v>0.97589999999999999</v>
      </c>
      <c r="AE15" s="288">
        <v>0.98209999999999997</v>
      </c>
      <c r="AF15" s="290">
        <v>161</v>
      </c>
      <c r="AG15" s="290">
        <v>160</v>
      </c>
      <c r="AH15" s="288">
        <v>0.99399999999999999</v>
      </c>
      <c r="AI15" s="288">
        <v>6.1000000000000004E-3</v>
      </c>
      <c r="AJ15" s="288">
        <v>0.98199999999999998</v>
      </c>
      <c r="AK15" s="288">
        <v>1</v>
      </c>
    </row>
    <row r="16" spans="2:37" x14ac:dyDescent="0.25">
      <c r="B16" s="94" t="s">
        <v>26</v>
      </c>
      <c r="C16" s="67" t="s">
        <v>25</v>
      </c>
      <c r="D16" s="68" t="s">
        <v>88</v>
      </c>
      <c r="E16" s="282">
        <v>22</v>
      </c>
      <c r="F16" s="282">
        <v>19740</v>
      </c>
      <c r="G16" s="285">
        <v>0.30420000000000003</v>
      </c>
      <c r="H16" s="282">
        <v>1913</v>
      </c>
      <c r="I16" s="282">
        <v>1661</v>
      </c>
      <c r="J16" s="285">
        <v>0.878</v>
      </c>
      <c r="K16" s="285">
        <v>7.4999999999999997E-3</v>
      </c>
      <c r="L16" s="285">
        <v>0.86329999999999996</v>
      </c>
      <c r="M16" s="285">
        <v>0.89270000000000005</v>
      </c>
      <c r="N16" s="282">
        <v>294</v>
      </c>
      <c r="O16" s="282">
        <v>248</v>
      </c>
      <c r="P16" s="285">
        <v>0.873</v>
      </c>
      <c r="Q16" s="285">
        <v>1.9400000000000001E-2</v>
      </c>
      <c r="R16" s="285">
        <v>0.83499999999999996</v>
      </c>
      <c r="S16" s="285">
        <v>0.91100000000000003</v>
      </c>
      <c r="T16" s="282">
        <v>36</v>
      </c>
      <c r="U16" s="282">
        <v>16</v>
      </c>
      <c r="V16" s="285">
        <v>0.375</v>
      </c>
      <c r="W16" s="285">
        <v>8.0699999999999994E-2</v>
      </c>
      <c r="X16" s="285">
        <v>0.21679999999999999</v>
      </c>
      <c r="Y16" s="288">
        <v>0.53320000000000001</v>
      </c>
      <c r="Z16" s="96">
        <v>2249</v>
      </c>
      <c r="AA16" s="96">
        <v>1931</v>
      </c>
      <c r="AB16" s="288">
        <v>0.877</v>
      </c>
      <c r="AC16" s="288">
        <v>6.8999999999999999E-3</v>
      </c>
      <c r="AD16" s="288">
        <v>0.86350000000000005</v>
      </c>
      <c r="AE16" s="288">
        <v>0.89049999999999996</v>
      </c>
      <c r="AF16" s="290">
        <v>6</v>
      </c>
      <c r="AG16" s="290">
        <v>6</v>
      </c>
      <c r="AH16" s="288">
        <v>1</v>
      </c>
      <c r="AI16" s="288"/>
      <c r="AJ16" s="288"/>
      <c r="AK16" s="288"/>
    </row>
    <row r="17" spans="2:37" x14ac:dyDescent="0.25">
      <c r="B17" s="85" t="s">
        <v>26</v>
      </c>
      <c r="C17" s="16" t="s">
        <v>89</v>
      </c>
      <c r="D17" s="14" t="s">
        <v>90</v>
      </c>
      <c r="E17" s="273">
        <v>22</v>
      </c>
      <c r="F17" s="273">
        <v>19740</v>
      </c>
      <c r="G17" s="275">
        <v>0.30420000000000003</v>
      </c>
      <c r="H17" s="273">
        <v>7956</v>
      </c>
      <c r="I17" s="273">
        <v>7586</v>
      </c>
      <c r="J17" s="275">
        <v>0.95699999999999996</v>
      </c>
      <c r="K17" s="275">
        <v>2.3E-3</v>
      </c>
      <c r="L17" s="275">
        <v>0.95250000000000001</v>
      </c>
      <c r="M17" s="275">
        <v>0.96150000000000002</v>
      </c>
      <c r="N17" s="273">
        <v>1602</v>
      </c>
      <c r="O17" s="273">
        <v>1531</v>
      </c>
      <c r="P17" s="275">
        <v>0.97199999999999998</v>
      </c>
      <c r="Q17" s="275">
        <v>4.1000000000000003E-3</v>
      </c>
      <c r="R17" s="275">
        <v>0.96399999999999997</v>
      </c>
      <c r="S17" s="275">
        <v>0.98</v>
      </c>
      <c r="T17" s="273">
        <v>145</v>
      </c>
      <c r="U17" s="273">
        <v>106</v>
      </c>
      <c r="V17" s="275">
        <v>0.64100000000000001</v>
      </c>
      <c r="W17" s="275">
        <v>3.9800000000000002E-2</v>
      </c>
      <c r="X17" s="275">
        <v>0.56299999999999994</v>
      </c>
      <c r="Y17" s="277">
        <v>0.71899999999999997</v>
      </c>
      <c r="Z17" s="88">
        <v>9870</v>
      </c>
      <c r="AA17" s="88">
        <v>9389</v>
      </c>
      <c r="AB17" s="277">
        <v>0.95799999999999996</v>
      </c>
      <c r="AC17" s="277">
        <v>2E-3</v>
      </c>
      <c r="AD17" s="277">
        <v>0.95409999999999995</v>
      </c>
      <c r="AE17" s="277">
        <v>0.96189999999999998</v>
      </c>
      <c r="AF17" s="291">
        <v>167</v>
      </c>
      <c r="AG17" s="291">
        <v>166</v>
      </c>
      <c r="AH17" s="277">
        <v>0.99399999999999999</v>
      </c>
      <c r="AI17" s="277">
        <v>6.0000000000000001E-3</v>
      </c>
      <c r="AJ17" s="277">
        <v>0.98219999999999996</v>
      </c>
      <c r="AK17" s="277">
        <v>1</v>
      </c>
    </row>
    <row r="18" spans="2:37" x14ac:dyDescent="0.25">
      <c r="B18" s="94" t="s">
        <v>26</v>
      </c>
      <c r="C18" s="70" t="s">
        <v>87</v>
      </c>
      <c r="D18" s="68" t="s">
        <v>85</v>
      </c>
      <c r="E18" s="282">
        <v>8</v>
      </c>
      <c r="F18" s="282">
        <v>2654</v>
      </c>
      <c r="G18" s="285">
        <v>8.5800000000000001E-2</v>
      </c>
      <c r="H18" s="282">
        <v>745</v>
      </c>
      <c r="I18" s="282">
        <v>734</v>
      </c>
      <c r="J18" s="285">
        <v>0.98</v>
      </c>
      <c r="K18" s="285">
        <v>5.1000000000000004E-3</v>
      </c>
      <c r="L18" s="285">
        <v>0.97</v>
      </c>
      <c r="M18" s="285">
        <v>0.99</v>
      </c>
      <c r="N18" s="282">
        <v>347</v>
      </c>
      <c r="O18" s="282">
        <v>345</v>
      </c>
      <c r="P18" s="285">
        <v>0.999</v>
      </c>
      <c r="Q18" s="285">
        <v>1.6999999999999999E-3</v>
      </c>
      <c r="R18" s="285">
        <v>0.99570000000000003</v>
      </c>
      <c r="S18" s="285">
        <v>1</v>
      </c>
      <c r="T18" s="282">
        <v>44</v>
      </c>
      <c r="U18" s="282">
        <v>39</v>
      </c>
      <c r="V18" s="285">
        <v>0.88500000000000001</v>
      </c>
      <c r="W18" s="285">
        <v>4.8099999999999997E-2</v>
      </c>
      <c r="X18" s="285">
        <v>0.79069999999999996</v>
      </c>
      <c r="Y18" s="288">
        <v>0.97929999999999995</v>
      </c>
      <c r="Z18" s="96">
        <v>1214</v>
      </c>
      <c r="AA18" s="96">
        <v>1196</v>
      </c>
      <c r="AB18" s="288">
        <v>0.98299999999999998</v>
      </c>
      <c r="AC18" s="288">
        <v>3.7000000000000002E-3</v>
      </c>
      <c r="AD18" s="288">
        <v>0.97570000000000001</v>
      </c>
      <c r="AE18" s="288">
        <v>0.99029999999999996</v>
      </c>
      <c r="AF18" s="290">
        <v>78</v>
      </c>
      <c r="AG18" s="290">
        <v>78</v>
      </c>
      <c r="AH18" s="288">
        <v>1</v>
      </c>
      <c r="AI18" s="288">
        <v>0</v>
      </c>
      <c r="AJ18" s="288">
        <v>1</v>
      </c>
      <c r="AK18" s="288">
        <v>1</v>
      </c>
    </row>
    <row r="19" spans="2:37" x14ac:dyDescent="0.25">
      <c r="B19" s="94" t="s">
        <v>26</v>
      </c>
      <c r="C19" s="70" t="s">
        <v>87</v>
      </c>
      <c r="D19" s="68" t="s">
        <v>88</v>
      </c>
      <c r="E19" s="282">
        <v>8</v>
      </c>
      <c r="F19" s="282">
        <v>2654</v>
      </c>
      <c r="G19" s="285">
        <v>8.5800000000000001E-2</v>
      </c>
      <c r="H19" s="282">
        <v>80</v>
      </c>
      <c r="I19" s="282">
        <v>73</v>
      </c>
      <c r="J19" s="285">
        <v>0.89300000000000002</v>
      </c>
      <c r="K19" s="285">
        <v>3.4599999999999999E-2</v>
      </c>
      <c r="L19" s="285">
        <v>0.82520000000000004</v>
      </c>
      <c r="M19" s="285">
        <v>0.96079999999999999</v>
      </c>
      <c r="N19" s="282">
        <v>25</v>
      </c>
      <c r="O19" s="282">
        <v>25</v>
      </c>
      <c r="P19" s="285">
        <v>1</v>
      </c>
      <c r="Q19" s="285"/>
      <c r="R19" s="285"/>
      <c r="S19" s="285"/>
      <c r="T19" s="282">
        <v>3</v>
      </c>
      <c r="U19" s="282">
        <v>2</v>
      </c>
      <c r="V19" s="285">
        <v>0.6</v>
      </c>
      <c r="W19" s="285"/>
      <c r="X19" s="285"/>
      <c r="Y19" s="288"/>
      <c r="Z19" s="96">
        <v>113</v>
      </c>
      <c r="AA19" s="96">
        <v>105</v>
      </c>
      <c r="AB19" s="288">
        <v>0.9</v>
      </c>
      <c r="AC19" s="288">
        <v>2.8199999999999999E-2</v>
      </c>
      <c r="AD19" s="288">
        <v>0.84470000000000001</v>
      </c>
      <c r="AE19" s="288">
        <v>0.95530000000000004</v>
      </c>
      <c r="AF19" s="290">
        <v>5</v>
      </c>
      <c r="AG19" s="290">
        <v>5</v>
      </c>
      <c r="AH19" s="288">
        <v>1</v>
      </c>
      <c r="AI19" s="288"/>
      <c r="AJ19" s="288"/>
      <c r="AK19" s="288"/>
    </row>
    <row r="20" spans="2:37" x14ac:dyDescent="0.25">
      <c r="B20" s="85" t="s">
        <v>26</v>
      </c>
      <c r="C20" s="83" t="s">
        <v>91</v>
      </c>
      <c r="D20" s="14" t="s">
        <v>90</v>
      </c>
      <c r="E20" s="273">
        <v>8</v>
      </c>
      <c r="F20" s="273">
        <v>2654</v>
      </c>
      <c r="G20" s="275">
        <v>8.5800000000000001E-2</v>
      </c>
      <c r="H20" s="273">
        <v>825</v>
      </c>
      <c r="I20" s="273">
        <v>807</v>
      </c>
      <c r="J20" s="275">
        <v>0.97799999999999998</v>
      </c>
      <c r="K20" s="275">
        <v>5.1000000000000004E-3</v>
      </c>
      <c r="L20" s="275">
        <v>0.96799999999999997</v>
      </c>
      <c r="M20" s="275">
        <v>0.98799999999999999</v>
      </c>
      <c r="N20" s="273">
        <v>372</v>
      </c>
      <c r="O20" s="273">
        <v>370</v>
      </c>
      <c r="P20" s="275">
        <v>0.999</v>
      </c>
      <c r="Q20" s="275">
        <v>1.6000000000000001E-3</v>
      </c>
      <c r="R20" s="275">
        <v>0.99590000000000001</v>
      </c>
      <c r="S20" s="275">
        <v>1</v>
      </c>
      <c r="T20" s="273">
        <v>47</v>
      </c>
      <c r="U20" s="273">
        <v>41</v>
      </c>
      <c r="V20" s="275">
        <v>0.871</v>
      </c>
      <c r="W20" s="275">
        <v>4.8899999999999999E-2</v>
      </c>
      <c r="X20" s="275">
        <v>0.7752</v>
      </c>
      <c r="Y20" s="277">
        <v>0.96679999999999999</v>
      </c>
      <c r="Z20" s="88">
        <v>1327</v>
      </c>
      <c r="AA20" s="88">
        <v>1301</v>
      </c>
      <c r="AB20" s="277">
        <v>0.98099999999999998</v>
      </c>
      <c r="AC20" s="277">
        <v>3.7000000000000002E-3</v>
      </c>
      <c r="AD20" s="277">
        <v>0.97370000000000001</v>
      </c>
      <c r="AE20" s="277">
        <v>0.98829999999999996</v>
      </c>
      <c r="AF20" s="291">
        <v>83</v>
      </c>
      <c r="AG20" s="291">
        <v>83</v>
      </c>
      <c r="AH20" s="277">
        <v>1</v>
      </c>
      <c r="AI20" s="277">
        <v>0</v>
      </c>
      <c r="AJ20" s="277">
        <v>1</v>
      </c>
      <c r="AK20" s="277">
        <v>1</v>
      </c>
    </row>
    <row r="21" spans="2:37" x14ac:dyDescent="0.25">
      <c r="B21" s="85" t="s">
        <v>26</v>
      </c>
      <c r="C21" s="14" t="s">
        <v>84</v>
      </c>
      <c r="D21" s="16" t="s">
        <v>85</v>
      </c>
      <c r="E21" s="273">
        <v>22</v>
      </c>
      <c r="F21" s="273">
        <v>22394</v>
      </c>
      <c r="G21" s="275">
        <v>0.39</v>
      </c>
      <c r="H21" s="273">
        <v>6788</v>
      </c>
      <c r="I21" s="273">
        <v>6659</v>
      </c>
      <c r="J21" s="275">
        <v>0.97899999999999998</v>
      </c>
      <c r="K21" s="275">
        <v>1.6999999999999999E-3</v>
      </c>
      <c r="L21" s="275">
        <v>0.97570000000000001</v>
      </c>
      <c r="M21" s="275">
        <v>0.98229999999999995</v>
      </c>
      <c r="N21" s="273">
        <v>1655</v>
      </c>
      <c r="O21" s="273">
        <v>1628</v>
      </c>
      <c r="P21" s="275">
        <v>0.98799999999999999</v>
      </c>
      <c r="Q21" s="275">
        <v>2.7000000000000001E-3</v>
      </c>
      <c r="R21" s="275">
        <v>0.98270000000000002</v>
      </c>
      <c r="S21" s="275">
        <v>0.99329999999999996</v>
      </c>
      <c r="T21" s="273">
        <v>153</v>
      </c>
      <c r="U21" s="273">
        <v>129</v>
      </c>
      <c r="V21" s="275">
        <v>0.83399999999999996</v>
      </c>
      <c r="W21" s="275">
        <v>3.0099999999999998E-2</v>
      </c>
      <c r="X21" s="275">
        <v>0.77500000000000002</v>
      </c>
      <c r="Y21" s="277">
        <v>0.89300000000000002</v>
      </c>
      <c r="Z21" s="88">
        <v>8835</v>
      </c>
      <c r="AA21" s="88">
        <v>8654</v>
      </c>
      <c r="AB21" s="277">
        <v>0.98</v>
      </c>
      <c r="AC21" s="277">
        <v>1.5E-3</v>
      </c>
      <c r="AD21" s="277">
        <v>0.97709999999999997</v>
      </c>
      <c r="AE21" s="277">
        <v>0.9829</v>
      </c>
      <c r="AF21" s="291">
        <v>239</v>
      </c>
      <c r="AG21" s="291">
        <v>238</v>
      </c>
      <c r="AH21" s="277">
        <v>0.997</v>
      </c>
      <c r="AI21" s="277">
        <v>3.5000000000000001E-3</v>
      </c>
      <c r="AJ21" s="277">
        <v>0.99009999999999998</v>
      </c>
      <c r="AK21" s="277">
        <v>1</v>
      </c>
    </row>
    <row r="22" spans="2:37" x14ac:dyDescent="0.25">
      <c r="B22" s="85" t="s">
        <v>26</v>
      </c>
      <c r="C22" s="14" t="s">
        <v>84</v>
      </c>
      <c r="D22" s="16" t="s">
        <v>88</v>
      </c>
      <c r="E22" s="273">
        <v>22</v>
      </c>
      <c r="F22" s="273">
        <v>22394</v>
      </c>
      <c r="G22" s="275">
        <v>0.39</v>
      </c>
      <c r="H22" s="273">
        <v>1993</v>
      </c>
      <c r="I22" s="273">
        <v>1734</v>
      </c>
      <c r="J22" s="275">
        <v>0.878</v>
      </c>
      <c r="K22" s="275">
        <v>7.3000000000000001E-3</v>
      </c>
      <c r="L22" s="275">
        <v>0.86370000000000002</v>
      </c>
      <c r="M22" s="275">
        <v>0.89229999999999998</v>
      </c>
      <c r="N22" s="273">
        <v>319</v>
      </c>
      <c r="O22" s="273">
        <v>273</v>
      </c>
      <c r="P22" s="275">
        <v>0.879</v>
      </c>
      <c r="Q22" s="275">
        <v>1.83E-2</v>
      </c>
      <c r="R22" s="275">
        <v>0.84309999999999996</v>
      </c>
      <c r="S22" s="275">
        <v>0.91490000000000005</v>
      </c>
      <c r="T22" s="273">
        <v>39</v>
      </c>
      <c r="U22" s="273">
        <v>18</v>
      </c>
      <c r="V22" s="275">
        <v>0.38500000000000001</v>
      </c>
      <c r="W22" s="275">
        <v>7.7899999999999997E-2</v>
      </c>
      <c r="X22" s="275">
        <v>0.23230000000000001</v>
      </c>
      <c r="Y22" s="277">
        <v>0.53769999999999996</v>
      </c>
      <c r="Z22" s="88">
        <v>2362</v>
      </c>
      <c r="AA22" s="88">
        <v>2036</v>
      </c>
      <c r="AB22" s="277">
        <v>0.877</v>
      </c>
      <c r="AC22" s="277">
        <v>6.7999999999999996E-3</v>
      </c>
      <c r="AD22" s="277">
        <v>0.86370000000000002</v>
      </c>
      <c r="AE22" s="277">
        <v>0.89029999999999998</v>
      </c>
      <c r="AF22" s="291">
        <v>11</v>
      </c>
      <c r="AG22" s="291">
        <v>11</v>
      </c>
      <c r="AH22" s="277">
        <v>1</v>
      </c>
      <c r="AI22" s="277"/>
      <c r="AJ22" s="277"/>
      <c r="AK22" s="277"/>
    </row>
    <row r="23" spans="2:37" x14ac:dyDescent="0.25">
      <c r="B23" s="95" t="s">
        <v>36</v>
      </c>
      <c r="C23" s="23" t="s">
        <v>84</v>
      </c>
      <c r="D23" s="20" t="s">
        <v>90</v>
      </c>
      <c r="E23" s="283">
        <v>22</v>
      </c>
      <c r="F23" s="283">
        <v>22394</v>
      </c>
      <c r="G23" s="286">
        <v>0.39</v>
      </c>
      <c r="H23" s="283">
        <v>8781</v>
      </c>
      <c r="I23" s="283">
        <v>8393</v>
      </c>
      <c r="J23" s="286">
        <v>0.95899999999999996</v>
      </c>
      <c r="K23" s="286">
        <v>2.0999999999999999E-3</v>
      </c>
      <c r="L23" s="286">
        <v>0.95489999999999997</v>
      </c>
      <c r="M23" s="286">
        <v>0.96309999999999996</v>
      </c>
      <c r="N23" s="283">
        <v>1974</v>
      </c>
      <c r="O23" s="283">
        <v>1901</v>
      </c>
      <c r="P23" s="286">
        <v>0.98</v>
      </c>
      <c r="Q23" s="286">
        <v>3.2000000000000002E-3</v>
      </c>
      <c r="R23" s="286">
        <v>0.97370000000000001</v>
      </c>
      <c r="S23" s="286">
        <v>0.98629999999999995</v>
      </c>
      <c r="T23" s="283">
        <v>192</v>
      </c>
      <c r="U23" s="283">
        <v>147</v>
      </c>
      <c r="V23" s="286">
        <v>0.70399999999999996</v>
      </c>
      <c r="W23" s="286">
        <v>3.2899999999999999E-2</v>
      </c>
      <c r="X23" s="286">
        <v>0.63949999999999996</v>
      </c>
      <c r="Y23" s="289">
        <v>0.76849999999999996</v>
      </c>
      <c r="Z23" s="89">
        <v>11197</v>
      </c>
      <c r="AA23" s="89">
        <v>10690</v>
      </c>
      <c r="AB23" s="289">
        <v>0.96</v>
      </c>
      <c r="AC23" s="289">
        <v>1.9E-3</v>
      </c>
      <c r="AD23" s="289">
        <v>0.95630000000000004</v>
      </c>
      <c r="AE23" s="289">
        <v>0.9637</v>
      </c>
      <c r="AF23" s="292">
        <v>250</v>
      </c>
      <c r="AG23" s="292">
        <v>249</v>
      </c>
      <c r="AH23" s="289">
        <v>0.997</v>
      </c>
      <c r="AI23" s="289">
        <v>3.5000000000000001E-3</v>
      </c>
      <c r="AJ23" s="289">
        <v>0.99009999999999998</v>
      </c>
      <c r="AK23" s="289">
        <v>1</v>
      </c>
    </row>
    <row r="24" spans="2:37" x14ac:dyDescent="0.25">
      <c r="B24" s="94" t="s">
        <v>28</v>
      </c>
      <c r="C24" s="67" t="s">
        <v>25</v>
      </c>
      <c r="D24" s="68" t="s">
        <v>85</v>
      </c>
      <c r="E24" s="282">
        <v>31</v>
      </c>
      <c r="F24" s="282">
        <v>26346</v>
      </c>
      <c r="G24" s="285">
        <v>0.27300000000000002</v>
      </c>
      <c r="H24" s="282">
        <v>8620</v>
      </c>
      <c r="I24" s="282">
        <v>8351</v>
      </c>
      <c r="J24" s="285">
        <v>0.96799999999999997</v>
      </c>
      <c r="K24" s="285">
        <v>1.9E-3</v>
      </c>
      <c r="L24" s="285">
        <v>0.96430000000000005</v>
      </c>
      <c r="M24" s="285">
        <v>0.97170000000000001</v>
      </c>
      <c r="N24" s="282">
        <v>1845</v>
      </c>
      <c r="O24" s="282">
        <v>1820</v>
      </c>
      <c r="P24" s="285">
        <v>0.98699999999999999</v>
      </c>
      <c r="Q24" s="285">
        <v>2.5999999999999999E-3</v>
      </c>
      <c r="R24" s="285">
        <v>0.9819</v>
      </c>
      <c r="S24" s="285">
        <v>0.99209999999999998</v>
      </c>
      <c r="T24" s="282">
        <v>175</v>
      </c>
      <c r="U24" s="282">
        <v>165</v>
      </c>
      <c r="V24" s="285">
        <v>0.95699999999999996</v>
      </c>
      <c r="W24" s="285">
        <v>1.5299999999999999E-2</v>
      </c>
      <c r="X24" s="285">
        <v>0.92700000000000005</v>
      </c>
      <c r="Y24" s="288">
        <v>0.98699999999999999</v>
      </c>
      <c r="Z24" s="96">
        <v>10980</v>
      </c>
      <c r="AA24" s="96">
        <v>10673</v>
      </c>
      <c r="AB24" s="288">
        <v>0.96899999999999997</v>
      </c>
      <c r="AC24" s="288">
        <v>1.6999999999999999E-3</v>
      </c>
      <c r="AD24" s="288">
        <v>0.9657</v>
      </c>
      <c r="AE24" s="288">
        <v>0.97230000000000005</v>
      </c>
      <c r="AF24" s="290">
        <v>340</v>
      </c>
      <c r="AG24" s="290">
        <v>337</v>
      </c>
      <c r="AH24" s="288">
        <v>0.995</v>
      </c>
      <c r="AI24" s="288">
        <v>3.8E-3</v>
      </c>
      <c r="AJ24" s="288">
        <v>0.98760000000000003</v>
      </c>
      <c r="AK24" s="288">
        <v>1</v>
      </c>
    </row>
    <row r="25" spans="2:37" x14ac:dyDescent="0.25">
      <c r="B25" s="94" t="s">
        <v>28</v>
      </c>
      <c r="C25" s="67" t="s">
        <v>25</v>
      </c>
      <c r="D25" s="68" t="s">
        <v>88</v>
      </c>
      <c r="E25" s="282">
        <v>31</v>
      </c>
      <c r="F25" s="282">
        <v>26346</v>
      </c>
      <c r="G25" s="285">
        <v>0.27300000000000002</v>
      </c>
      <c r="H25" s="282">
        <v>1812</v>
      </c>
      <c r="I25" s="282">
        <v>1528</v>
      </c>
      <c r="J25" s="285">
        <v>0.85099999999999998</v>
      </c>
      <c r="K25" s="285">
        <v>8.3999999999999995E-3</v>
      </c>
      <c r="L25" s="285">
        <v>0.83450000000000002</v>
      </c>
      <c r="M25" s="285">
        <v>0.86750000000000005</v>
      </c>
      <c r="N25" s="282">
        <v>318</v>
      </c>
      <c r="O25" s="282">
        <v>278</v>
      </c>
      <c r="P25" s="285">
        <v>0.91900000000000004</v>
      </c>
      <c r="Q25" s="285">
        <v>1.5299999999999999E-2</v>
      </c>
      <c r="R25" s="285">
        <v>0.88900000000000001</v>
      </c>
      <c r="S25" s="285">
        <v>0.94899999999999995</v>
      </c>
      <c r="T25" s="282">
        <v>47</v>
      </c>
      <c r="U25" s="282">
        <v>30</v>
      </c>
      <c r="V25" s="285">
        <v>0.59699999999999998</v>
      </c>
      <c r="W25" s="285">
        <v>7.1499999999999994E-2</v>
      </c>
      <c r="X25" s="285">
        <v>0.45689999999999997</v>
      </c>
      <c r="Y25" s="288">
        <v>0.73709999999999998</v>
      </c>
      <c r="Z25" s="96">
        <v>2193</v>
      </c>
      <c r="AA25" s="96">
        <v>1851</v>
      </c>
      <c r="AB25" s="288">
        <v>0.85299999999999998</v>
      </c>
      <c r="AC25" s="288">
        <v>7.6E-3</v>
      </c>
      <c r="AD25" s="288">
        <v>0.83809999999999996</v>
      </c>
      <c r="AE25" s="288">
        <v>0.8679</v>
      </c>
      <c r="AF25" s="290">
        <v>16</v>
      </c>
      <c r="AG25" s="290">
        <v>15</v>
      </c>
      <c r="AH25" s="288">
        <v>0.95799999999999996</v>
      </c>
      <c r="AI25" s="288"/>
      <c r="AJ25" s="288"/>
      <c r="AK25" s="288"/>
    </row>
    <row r="26" spans="2:37" x14ac:dyDescent="0.25">
      <c r="B26" s="85" t="s">
        <v>28</v>
      </c>
      <c r="C26" s="16" t="s">
        <v>89</v>
      </c>
      <c r="D26" s="14" t="s">
        <v>90</v>
      </c>
      <c r="E26" s="273">
        <v>31</v>
      </c>
      <c r="F26" s="273">
        <v>26346</v>
      </c>
      <c r="G26" s="275">
        <v>0.27300000000000002</v>
      </c>
      <c r="H26" s="273">
        <v>10432</v>
      </c>
      <c r="I26" s="273">
        <v>9879</v>
      </c>
      <c r="J26" s="275">
        <v>0.95499999999999996</v>
      </c>
      <c r="K26" s="275">
        <v>2E-3</v>
      </c>
      <c r="L26" s="275">
        <v>0.95109999999999995</v>
      </c>
      <c r="M26" s="275">
        <v>0.95889999999999997</v>
      </c>
      <c r="N26" s="273">
        <v>2163</v>
      </c>
      <c r="O26" s="273">
        <v>2098</v>
      </c>
      <c r="P26" s="275">
        <v>0.98099999999999998</v>
      </c>
      <c r="Q26" s="275">
        <v>2.8999999999999998E-3</v>
      </c>
      <c r="R26" s="275">
        <v>0.97529999999999994</v>
      </c>
      <c r="S26" s="275">
        <v>0.98670000000000002</v>
      </c>
      <c r="T26" s="273">
        <v>222</v>
      </c>
      <c r="U26" s="273">
        <v>195</v>
      </c>
      <c r="V26" s="275">
        <v>0.85399999999999998</v>
      </c>
      <c r="W26" s="275">
        <v>2.3699999999999999E-2</v>
      </c>
      <c r="X26" s="275">
        <v>0.8075</v>
      </c>
      <c r="Y26" s="277">
        <v>0.90049999999999997</v>
      </c>
      <c r="Z26" s="88">
        <v>13173</v>
      </c>
      <c r="AA26" s="88">
        <v>12524</v>
      </c>
      <c r="AB26" s="277">
        <v>0.95599999999999996</v>
      </c>
      <c r="AC26" s="277">
        <v>1.8E-3</v>
      </c>
      <c r="AD26" s="277">
        <v>0.95250000000000001</v>
      </c>
      <c r="AE26" s="277">
        <v>0.95950000000000002</v>
      </c>
      <c r="AF26" s="291">
        <v>356</v>
      </c>
      <c r="AG26" s="291">
        <v>352</v>
      </c>
      <c r="AH26" s="277">
        <v>0.99399999999999999</v>
      </c>
      <c r="AI26" s="277">
        <v>4.1000000000000003E-3</v>
      </c>
      <c r="AJ26" s="277">
        <v>0.98599999999999999</v>
      </c>
      <c r="AK26" s="277">
        <v>1</v>
      </c>
    </row>
    <row r="27" spans="2:37" x14ac:dyDescent="0.25">
      <c r="B27" s="94" t="s">
        <v>28</v>
      </c>
      <c r="C27" s="70" t="s">
        <v>87</v>
      </c>
      <c r="D27" s="68" t="s">
        <v>85</v>
      </c>
      <c r="E27" s="282">
        <v>15</v>
      </c>
      <c r="F27" s="282">
        <v>8630</v>
      </c>
      <c r="G27" s="285">
        <v>7.6999999999999999E-2</v>
      </c>
      <c r="H27" s="282">
        <v>2683</v>
      </c>
      <c r="I27" s="282">
        <v>2652</v>
      </c>
      <c r="J27" s="285">
        <v>0.98599999999999999</v>
      </c>
      <c r="K27" s="285">
        <v>2.3E-3</v>
      </c>
      <c r="L27" s="285">
        <v>0.98150000000000004</v>
      </c>
      <c r="M27" s="285">
        <v>0.99050000000000005</v>
      </c>
      <c r="N27" s="282">
        <v>1055</v>
      </c>
      <c r="O27" s="282">
        <v>1052</v>
      </c>
      <c r="P27" s="285">
        <v>0.997</v>
      </c>
      <c r="Q27" s="285">
        <v>1.6999999999999999E-3</v>
      </c>
      <c r="R27" s="285">
        <v>0.99370000000000003</v>
      </c>
      <c r="S27" s="285">
        <v>1</v>
      </c>
      <c r="T27" s="282">
        <v>98</v>
      </c>
      <c r="U27" s="282">
        <v>92</v>
      </c>
      <c r="V27" s="285">
        <v>0.94</v>
      </c>
      <c r="W27" s="285">
        <v>2.4E-2</v>
      </c>
      <c r="X27" s="285">
        <v>0.89300000000000002</v>
      </c>
      <c r="Y27" s="288">
        <v>0.98699999999999999</v>
      </c>
      <c r="Z27" s="96">
        <v>4003</v>
      </c>
      <c r="AA27" s="96">
        <v>3961</v>
      </c>
      <c r="AB27" s="288">
        <v>0.98799999999999999</v>
      </c>
      <c r="AC27" s="288">
        <v>1.6999999999999999E-3</v>
      </c>
      <c r="AD27" s="288">
        <v>0.98470000000000002</v>
      </c>
      <c r="AE27" s="288">
        <v>0.99129999999999996</v>
      </c>
      <c r="AF27" s="290">
        <v>167</v>
      </c>
      <c r="AG27" s="290">
        <v>165</v>
      </c>
      <c r="AH27" s="288">
        <v>0.98899999999999999</v>
      </c>
      <c r="AI27" s="288">
        <v>8.0999999999999996E-3</v>
      </c>
      <c r="AJ27" s="288">
        <v>0.97309999999999997</v>
      </c>
      <c r="AK27" s="288">
        <v>1</v>
      </c>
    </row>
    <row r="28" spans="2:37" x14ac:dyDescent="0.25">
      <c r="B28" s="94" t="s">
        <v>28</v>
      </c>
      <c r="C28" s="70" t="s">
        <v>87</v>
      </c>
      <c r="D28" s="68" t="s">
        <v>88</v>
      </c>
      <c r="E28" s="282">
        <v>15</v>
      </c>
      <c r="F28" s="282">
        <v>8630</v>
      </c>
      <c r="G28" s="285">
        <v>7.6999999999999999E-2</v>
      </c>
      <c r="H28" s="282">
        <v>246</v>
      </c>
      <c r="I28" s="282">
        <v>217</v>
      </c>
      <c r="J28" s="285">
        <v>0.85799999999999998</v>
      </c>
      <c r="K28" s="285">
        <v>2.23E-2</v>
      </c>
      <c r="L28" s="285">
        <v>0.81430000000000002</v>
      </c>
      <c r="M28" s="285">
        <v>0.90169999999999995</v>
      </c>
      <c r="N28" s="282">
        <v>52</v>
      </c>
      <c r="O28" s="282">
        <v>50</v>
      </c>
      <c r="P28" s="285">
        <v>0.98299999999999998</v>
      </c>
      <c r="Q28" s="285">
        <v>1.7899999999999999E-2</v>
      </c>
      <c r="R28" s="285">
        <v>0.94789999999999996</v>
      </c>
      <c r="S28" s="285">
        <v>1</v>
      </c>
      <c r="T28" s="282">
        <v>4</v>
      </c>
      <c r="U28" s="282">
        <v>3</v>
      </c>
      <c r="V28" s="285">
        <v>0.83299999999999996</v>
      </c>
      <c r="W28" s="285"/>
      <c r="X28" s="285"/>
      <c r="Y28" s="288"/>
      <c r="Z28" s="96">
        <v>312</v>
      </c>
      <c r="AA28" s="96">
        <v>280</v>
      </c>
      <c r="AB28" s="288">
        <v>0.86199999999999999</v>
      </c>
      <c r="AC28" s="288">
        <v>1.95E-2</v>
      </c>
      <c r="AD28" s="288">
        <v>0.82379999999999998</v>
      </c>
      <c r="AE28" s="288">
        <v>0.9002</v>
      </c>
      <c r="AF28" s="290">
        <v>10</v>
      </c>
      <c r="AG28" s="290">
        <v>10</v>
      </c>
      <c r="AH28" s="288">
        <v>1</v>
      </c>
      <c r="AI28" s="288"/>
      <c r="AJ28" s="288"/>
      <c r="AK28" s="288"/>
    </row>
    <row r="29" spans="2:37" x14ac:dyDescent="0.25">
      <c r="B29" s="85" t="s">
        <v>28</v>
      </c>
      <c r="C29" s="83" t="s">
        <v>91</v>
      </c>
      <c r="D29" s="14" t="s">
        <v>90</v>
      </c>
      <c r="E29" s="273">
        <v>15</v>
      </c>
      <c r="F29" s="273">
        <v>8630</v>
      </c>
      <c r="G29" s="275">
        <v>7.6999999999999999E-2</v>
      </c>
      <c r="H29" s="273">
        <v>2929</v>
      </c>
      <c r="I29" s="273">
        <v>2869</v>
      </c>
      <c r="J29" s="275">
        <v>0.98299999999999998</v>
      </c>
      <c r="K29" s="275">
        <v>2.3999999999999998E-3</v>
      </c>
      <c r="L29" s="275">
        <v>0.97829999999999995</v>
      </c>
      <c r="M29" s="275">
        <v>0.98770000000000002</v>
      </c>
      <c r="N29" s="273">
        <v>1107</v>
      </c>
      <c r="O29" s="273">
        <v>1102</v>
      </c>
      <c r="P29" s="275">
        <v>0.997</v>
      </c>
      <c r="Q29" s="275">
        <v>1.6000000000000001E-3</v>
      </c>
      <c r="R29" s="275">
        <v>0.99390000000000001</v>
      </c>
      <c r="S29" s="275">
        <v>1</v>
      </c>
      <c r="T29" s="273">
        <v>102</v>
      </c>
      <c r="U29" s="273">
        <v>95</v>
      </c>
      <c r="V29" s="275">
        <v>0.93700000000000006</v>
      </c>
      <c r="W29" s="275">
        <v>2.41E-2</v>
      </c>
      <c r="X29" s="275">
        <v>0.88980000000000004</v>
      </c>
      <c r="Y29" s="277">
        <v>0.98419999999999996</v>
      </c>
      <c r="Z29" s="88">
        <v>4315</v>
      </c>
      <c r="AA29" s="88">
        <v>4241</v>
      </c>
      <c r="AB29" s="277">
        <v>0.98499999999999999</v>
      </c>
      <c r="AC29" s="277">
        <v>1.9E-3</v>
      </c>
      <c r="AD29" s="277">
        <v>0.98129999999999995</v>
      </c>
      <c r="AE29" s="277">
        <v>0.98870000000000002</v>
      </c>
      <c r="AF29" s="291">
        <v>177</v>
      </c>
      <c r="AG29" s="291">
        <v>175</v>
      </c>
      <c r="AH29" s="277">
        <v>0.98899999999999999</v>
      </c>
      <c r="AI29" s="277">
        <v>7.7999999999999996E-3</v>
      </c>
      <c r="AJ29" s="277">
        <v>0.97370000000000001</v>
      </c>
      <c r="AK29" s="277">
        <v>1</v>
      </c>
    </row>
    <row r="30" spans="2:37" x14ac:dyDescent="0.25">
      <c r="B30" s="85" t="s">
        <v>28</v>
      </c>
      <c r="C30" s="14" t="s">
        <v>84</v>
      </c>
      <c r="D30" s="16" t="s">
        <v>85</v>
      </c>
      <c r="E30" s="273">
        <v>35</v>
      </c>
      <c r="F30" s="273">
        <v>34976</v>
      </c>
      <c r="G30" s="275">
        <v>0.35</v>
      </c>
      <c r="H30" s="273">
        <v>11303</v>
      </c>
      <c r="I30" s="273">
        <v>11003</v>
      </c>
      <c r="J30" s="275">
        <v>0.97099999999999997</v>
      </c>
      <c r="K30" s="275">
        <v>1.6000000000000001E-3</v>
      </c>
      <c r="L30" s="275">
        <v>0.96789999999999998</v>
      </c>
      <c r="M30" s="275">
        <v>0.97409999999999997</v>
      </c>
      <c r="N30" s="273">
        <v>2900</v>
      </c>
      <c r="O30" s="273">
        <v>2872</v>
      </c>
      <c r="P30" s="275">
        <v>0.99099999999999999</v>
      </c>
      <c r="Q30" s="275">
        <v>1.8E-3</v>
      </c>
      <c r="R30" s="275">
        <v>0.98750000000000004</v>
      </c>
      <c r="S30" s="275">
        <v>0.99450000000000005</v>
      </c>
      <c r="T30" s="273">
        <v>273</v>
      </c>
      <c r="U30" s="273">
        <v>257</v>
      </c>
      <c r="V30" s="275">
        <v>0.95199999999999996</v>
      </c>
      <c r="W30" s="275">
        <v>1.29E-2</v>
      </c>
      <c r="X30" s="275">
        <v>0.92669999999999997</v>
      </c>
      <c r="Y30" s="277">
        <v>0.97729999999999995</v>
      </c>
      <c r="Z30" s="88">
        <v>14983</v>
      </c>
      <c r="AA30" s="88">
        <v>14634</v>
      </c>
      <c r="AB30" s="277">
        <v>0.97199999999999998</v>
      </c>
      <c r="AC30" s="277">
        <v>1.2999999999999999E-3</v>
      </c>
      <c r="AD30" s="277">
        <v>0.96950000000000003</v>
      </c>
      <c r="AE30" s="277">
        <v>0.97450000000000003</v>
      </c>
      <c r="AF30" s="291">
        <v>507</v>
      </c>
      <c r="AG30" s="291">
        <v>502</v>
      </c>
      <c r="AH30" s="277">
        <v>0.99299999999999999</v>
      </c>
      <c r="AI30" s="277">
        <v>3.7000000000000002E-3</v>
      </c>
      <c r="AJ30" s="277">
        <v>0.98570000000000002</v>
      </c>
      <c r="AK30" s="277">
        <v>1</v>
      </c>
    </row>
    <row r="31" spans="2:37" x14ac:dyDescent="0.25">
      <c r="B31" s="85" t="s">
        <v>28</v>
      </c>
      <c r="C31" s="14" t="s">
        <v>84</v>
      </c>
      <c r="D31" s="16" t="s">
        <v>88</v>
      </c>
      <c r="E31" s="273">
        <v>35</v>
      </c>
      <c r="F31" s="273">
        <v>34976</v>
      </c>
      <c r="G31" s="275">
        <v>0.35</v>
      </c>
      <c r="H31" s="273">
        <v>2058</v>
      </c>
      <c r="I31" s="273">
        <v>1745</v>
      </c>
      <c r="J31" s="275">
        <v>0.85099999999999998</v>
      </c>
      <c r="K31" s="275">
        <v>7.7999999999999996E-3</v>
      </c>
      <c r="L31" s="275">
        <v>0.8357</v>
      </c>
      <c r="M31" s="275">
        <v>0.86629999999999996</v>
      </c>
      <c r="N31" s="273">
        <v>370</v>
      </c>
      <c r="O31" s="273">
        <v>328</v>
      </c>
      <c r="P31" s="275">
        <v>0.92200000000000004</v>
      </c>
      <c r="Q31" s="275">
        <v>1.3899999999999999E-2</v>
      </c>
      <c r="R31" s="275">
        <v>0.89480000000000004</v>
      </c>
      <c r="S31" s="275">
        <v>0.94920000000000004</v>
      </c>
      <c r="T31" s="273">
        <v>51</v>
      </c>
      <c r="U31" s="273">
        <v>33</v>
      </c>
      <c r="V31" s="275">
        <v>0.60299999999999998</v>
      </c>
      <c r="W31" s="275">
        <v>6.8500000000000005E-2</v>
      </c>
      <c r="X31" s="275">
        <v>0.46870000000000001</v>
      </c>
      <c r="Y31" s="277">
        <v>0.73729999999999996</v>
      </c>
      <c r="Z31" s="88">
        <v>2505</v>
      </c>
      <c r="AA31" s="88">
        <v>2131</v>
      </c>
      <c r="AB31" s="277">
        <v>0.85299999999999998</v>
      </c>
      <c r="AC31" s="277">
        <v>7.1000000000000004E-3</v>
      </c>
      <c r="AD31" s="277">
        <v>0.83909999999999996</v>
      </c>
      <c r="AE31" s="277">
        <v>0.8669</v>
      </c>
      <c r="AF31" s="291">
        <v>26</v>
      </c>
      <c r="AG31" s="291">
        <v>25</v>
      </c>
      <c r="AH31" s="277">
        <v>0.97099999999999997</v>
      </c>
      <c r="AI31" s="277"/>
      <c r="AJ31" s="277"/>
      <c r="AK31" s="277"/>
    </row>
    <row r="32" spans="2:37" x14ac:dyDescent="0.25">
      <c r="B32" s="95" t="s">
        <v>38</v>
      </c>
      <c r="C32" s="18" t="s">
        <v>84</v>
      </c>
      <c r="D32" s="20" t="s">
        <v>90</v>
      </c>
      <c r="E32" s="283">
        <v>35</v>
      </c>
      <c r="F32" s="283">
        <v>34976</v>
      </c>
      <c r="G32" s="286">
        <v>0.35</v>
      </c>
      <c r="H32" s="283">
        <v>13361</v>
      </c>
      <c r="I32" s="283">
        <v>12748</v>
      </c>
      <c r="J32" s="286">
        <v>0.95899999999999996</v>
      </c>
      <c r="K32" s="286">
        <v>1.6999999999999999E-3</v>
      </c>
      <c r="L32" s="286">
        <v>0.95569999999999999</v>
      </c>
      <c r="M32" s="286">
        <v>0.96230000000000004</v>
      </c>
      <c r="N32" s="283">
        <v>3270</v>
      </c>
      <c r="O32" s="283">
        <v>3200</v>
      </c>
      <c r="P32" s="286">
        <v>0.98799999999999999</v>
      </c>
      <c r="Q32" s="286">
        <v>1.9E-3</v>
      </c>
      <c r="R32" s="286">
        <v>0.98429999999999995</v>
      </c>
      <c r="S32" s="286">
        <v>0.99170000000000003</v>
      </c>
      <c r="T32" s="283">
        <v>324</v>
      </c>
      <c r="U32" s="283">
        <v>290</v>
      </c>
      <c r="V32" s="286">
        <v>0.875</v>
      </c>
      <c r="W32" s="286">
        <v>1.84E-2</v>
      </c>
      <c r="X32" s="286">
        <v>0.83889999999999998</v>
      </c>
      <c r="Y32" s="289">
        <v>0.91110000000000002</v>
      </c>
      <c r="Z32" s="89">
        <v>17488</v>
      </c>
      <c r="AA32" s="89">
        <v>16765</v>
      </c>
      <c r="AB32" s="289">
        <v>0.96099999999999997</v>
      </c>
      <c r="AC32" s="289">
        <v>1.5E-3</v>
      </c>
      <c r="AD32" s="289">
        <v>0.95809999999999995</v>
      </c>
      <c r="AE32" s="289">
        <v>0.96389999999999998</v>
      </c>
      <c r="AF32" s="292">
        <v>533</v>
      </c>
      <c r="AG32" s="292">
        <v>527</v>
      </c>
      <c r="AH32" s="289">
        <v>0.99299999999999999</v>
      </c>
      <c r="AI32" s="289">
        <v>3.5999999999999999E-3</v>
      </c>
      <c r="AJ32" s="289">
        <v>0.9859</v>
      </c>
      <c r="AK32" s="289">
        <v>1</v>
      </c>
    </row>
    <row r="33" spans="2:37" x14ac:dyDescent="0.25">
      <c r="B33" s="94" t="s">
        <v>29</v>
      </c>
      <c r="C33" s="67" t="s">
        <v>25</v>
      </c>
      <c r="D33" s="68" t="s">
        <v>85</v>
      </c>
      <c r="E33" s="282">
        <v>50</v>
      </c>
      <c r="F33" s="282">
        <v>43686</v>
      </c>
      <c r="G33" s="285">
        <v>0.20280000000000001</v>
      </c>
      <c r="H33" s="282">
        <v>14289</v>
      </c>
      <c r="I33" s="282">
        <v>13703</v>
      </c>
      <c r="J33" s="285">
        <v>0.95599999999999996</v>
      </c>
      <c r="K33" s="285">
        <v>1.6999999999999999E-3</v>
      </c>
      <c r="L33" s="285">
        <v>0.95269999999999999</v>
      </c>
      <c r="M33" s="285">
        <v>0.95930000000000004</v>
      </c>
      <c r="N33" s="282">
        <v>3367</v>
      </c>
      <c r="O33" s="282">
        <v>3263</v>
      </c>
      <c r="P33" s="285">
        <v>0.96799999999999997</v>
      </c>
      <c r="Q33" s="285">
        <v>3.0000000000000001E-3</v>
      </c>
      <c r="R33" s="285">
        <v>0.96209999999999996</v>
      </c>
      <c r="S33" s="285">
        <v>0.97389999999999999</v>
      </c>
      <c r="T33" s="282">
        <v>299</v>
      </c>
      <c r="U33" s="282">
        <v>243</v>
      </c>
      <c r="V33" s="285">
        <v>0.83599999999999997</v>
      </c>
      <c r="W33" s="285">
        <v>2.1399999999999999E-2</v>
      </c>
      <c r="X33" s="285">
        <v>0.79410000000000003</v>
      </c>
      <c r="Y33" s="288">
        <v>0.87790000000000001</v>
      </c>
      <c r="Z33" s="96">
        <v>18504</v>
      </c>
      <c r="AA33" s="96">
        <v>17750</v>
      </c>
      <c r="AB33" s="288">
        <v>0.95699999999999996</v>
      </c>
      <c r="AC33" s="288">
        <v>1.5E-3</v>
      </c>
      <c r="AD33" s="288">
        <v>0.95409999999999995</v>
      </c>
      <c r="AE33" s="288">
        <v>0.95989999999999998</v>
      </c>
      <c r="AF33" s="290">
        <v>549</v>
      </c>
      <c r="AG33" s="290">
        <v>541</v>
      </c>
      <c r="AH33" s="288">
        <v>0.98399999999999999</v>
      </c>
      <c r="AI33" s="288">
        <v>5.4000000000000003E-3</v>
      </c>
      <c r="AJ33" s="288">
        <v>0.97340000000000004</v>
      </c>
      <c r="AK33" s="288">
        <v>0.99460000000000004</v>
      </c>
    </row>
    <row r="34" spans="2:37" x14ac:dyDescent="0.25">
      <c r="B34" s="94" t="s">
        <v>29</v>
      </c>
      <c r="C34" s="67" t="s">
        <v>25</v>
      </c>
      <c r="D34" s="68" t="s">
        <v>88</v>
      </c>
      <c r="E34" s="282">
        <v>50</v>
      </c>
      <c r="F34" s="282">
        <v>43686</v>
      </c>
      <c r="G34" s="285">
        <v>0.20280000000000001</v>
      </c>
      <c r="H34" s="282">
        <v>2705</v>
      </c>
      <c r="I34" s="282">
        <v>2234</v>
      </c>
      <c r="J34" s="285">
        <v>0.83599999999999997</v>
      </c>
      <c r="K34" s="285">
        <v>7.1000000000000004E-3</v>
      </c>
      <c r="L34" s="285">
        <v>0.82210000000000005</v>
      </c>
      <c r="M34" s="285">
        <v>0.84989999999999999</v>
      </c>
      <c r="N34" s="282">
        <v>559</v>
      </c>
      <c r="O34" s="282">
        <v>460</v>
      </c>
      <c r="P34" s="285">
        <v>0.85499999999999998</v>
      </c>
      <c r="Q34" s="285">
        <v>1.49E-2</v>
      </c>
      <c r="R34" s="285">
        <v>0.82579999999999998</v>
      </c>
      <c r="S34" s="285">
        <v>0.88419999999999999</v>
      </c>
      <c r="T34" s="282">
        <v>58</v>
      </c>
      <c r="U34" s="282">
        <v>39</v>
      </c>
      <c r="V34" s="285">
        <v>0.623</v>
      </c>
      <c r="W34" s="285">
        <v>6.3600000000000004E-2</v>
      </c>
      <c r="X34" s="285">
        <v>0.49830000000000002</v>
      </c>
      <c r="Y34" s="288">
        <v>0.74770000000000003</v>
      </c>
      <c r="Z34" s="96">
        <v>3339</v>
      </c>
      <c r="AA34" s="96">
        <v>2749</v>
      </c>
      <c r="AB34" s="288">
        <v>0.83599999999999997</v>
      </c>
      <c r="AC34" s="288">
        <v>6.4000000000000003E-3</v>
      </c>
      <c r="AD34" s="288">
        <v>0.82350000000000001</v>
      </c>
      <c r="AE34" s="288">
        <v>0.84850000000000003</v>
      </c>
      <c r="AF34" s="290">
        <v>17</v>
      </c>
      <c r="AG34" s="290">
        <v>16</v>
      </c>
      <c r="AH34" s="288">
        <v>0.96</v>
      </c>
      <c r="AI34" s="288"/>
      <c r="AJ34" s="288"/>
      <c r="AK34" s="288"/>
    </row>
    <row r="35" spans="2:37" x14ac:dyDescent="0.25">
      <c r="B35" s="85" t="s">
        <v>29</v>
      </c>
      <c r="C35" s="16" t="s">
        <v>89</v>
      </c>
      <c r="D35" s="14" t="s">
        <v>90</v>
      </c>
      <c r="E35" s="273">
        <v>50</v>
      </c>
      <c r="F35" s="273">
        <v>43686</v>
      </c>
      <c r="G35" s="275">
        <v>0.20280000000000001</v>
      </c>
      <c r="H35" s="273">
        <v>16994</v>
      </c>
      <c r="I35" s="273">
        <v>15937</v>
      </c>
      <c r="J35" s="275">
        <v>0.94499999999999995</v>
      </c>
      <c r="K35" s="275">
        <v>1.6999999999999999E-3</v>
      </c>
      <c r="L35" s="275">
        <v>0.94169999999999998</v>
      </c>
      <c r="M35" s="275">
        <v>0.94830000000000003</v>
      </c>
      <c r="N35" s="273">
        <v>3926</v>
      </c>
      <c r="O35" s="273">
        <v>3723</v>
      </c>
      <c r="P35" s="275">
        <v>0.96099999999999997</v>
      </c>
      <c r="Q35" s="275">
        <v>3.0999999999999999E-3</v>
      </c>
      <c r="R35" s="275">
        <v>0.95489999999999997</v>
      </c>
      <c r="S35" s="275">
        <v>0.96709999999999996</v>
      </c>
      <c r="T35" s="273">
        <v>357</v>
      </c>
      <c r="U35" s="273">
        <v>282</v>
      </c>
      <c r="V35" s="275">
        <v>0.80600000000000005</v>
      </c>
      <c r="W35" s="275">
        <v>2.0899999999999998E-2</v>
      </c>
      <c r="X35" s="275">
        <v>0.76500000000000001</v>
      </c>
      <c r="Y35" s="277">
        <v>0.84699999999999998</v>
      </c>
      <c r="Z35" s="88">
        <v>21843</v>
      </c>
      <c r="AA35" s="88">
        <v>20499</v>
      </c>
      <c r="AB35" s="277">
        <v>0.94599999999999995</v>
      </c>
      <c r="AC35" s="277">
        <v>1.5E-3</v>
      </c>
      <c r="AD35" s="277">
        <v>0.94310000000000005</v>
      </c>
      <c r="AE35" s="277">
        <v>0.94889999999999997</v>
      </c>
      <c r="AF35" s="291">
        <v>566</v>
      </c>
      <c r="AG35" s="291">
        <v>557</v>
      </c>
      <c r="AH35" s="277">
        <v>0.98299999999999998</v>
      </c>
      <c r="AI35" s="277">
        <v>5.4000000000000003E-3</v>
      </c>
      <c r="AJ35" s="277">
        <v>0.97240000000000004</v>
      </c>
      <c r="AK35" s="277">
        <v>0.99360000000000004</v>
      </c>
    </row>
    <row r="36" spans="2:37" x14ac:dyDescent="0.25">
      <c r="B36" s="94" t="s">
        <v>29</v>
      </c>
      <c r="C36" s="70" t="s">
        <v>87</v>
      </c>
      <c r="D36" s="68" t="s">
        <v>85</v>
      </c>
      <c r="E36" s="282">
        <v>21</v>
      </c>
      <c r="F36" s="282">
        <v>11322</v>
      </c>
      <c r="G36" s="285">
        <v>5.7200000000000001E-2</v>
      </c>
      <c r="H36" s="282">
        <v>3540</v>
      </c>
      <c r="I36" s="282">
        <v>3372</v>
      </c>
      <c r="J36" s="285">
        <v>0.94199999999999995</v>
      </c>
      <c r="K36" s="285">
        <v>3.8999999999999998E-3</v>
      </c>
      <c r="L36" s="285">
        <v>0.93440000000000001</v>
      </c>
      <c r="M36" s="285">
        <v>0.9496</v>
      </c>
      <c r="N36" s="282">
        <v>1341</v>
      </c>
      <c r="O36" s="282">
        <v>1307</v>
      </c>
      <c r="P36" s="285">
        <v>0.97499999999999998</v>
      </c>
      <c r="Q36" s="285">
        <v>4.3E-3</v>
      </c>
      <c r="R36" s="285">
        <v>0.96660000000000001</v>
      </c>
      <c r="S36" s="285">
        <v>0.98340000000000005</v>
      </c>
      <c r="T36" s="282">
        <v>192</v>
      </c>
      <c r="U36" s="282">
        <v>171</v>
      </c>
      <c r="V36" s="285">
        <v>0.89900000000000002</v>
      </c>
      <c r="W36" s="285">
        <v>2.1700000000000001E-2</v>
      </c>
      <c r="X36" s="285">
        <v>0.85650000000000004</v>
      </c>
      <c r="Y36" s="288">
        <v>0.9415</v>
      </c>
      <c r="Z36" s="96">
        <v>5320</v>
      </c>
      <c r="AA36" s="96">
        <v>5093</v>
      </c>
      <c r="AB36" s="288">
        <v>0.94599999999999995</v>
      </c>
      <c r="AC36" s="288">
        <v>3.0999999999999999E-3</v>
      </c>
      <c r="AD36" s="288">
        <v>0.93989999999999996</v>
      </c>
      <c r="AE36" s="288">
        <v>0.95209999999999995</v>
      </c>
      <c r="AF36" s="290">
        <v>247</v>
      </c>
      <c r="AG36" s="290">
        <v>243</v>
      </c>
      <c r="AH36" s="288">
        <v>0.98899999999999999</v>
      </c>
      <c r="AI36" s="288">
        <v>6.6E-3</v>
      </c>
      <c r="AJ36" s="288">
        <v>0.97609999999999997</v>
      </c>
      <c r="AK36" s="288">
        <v>1</v>
      </c>
    </row>
    <row r="37" spans="2:37" x14ac:dyDescent="0.25">
      <c r="B37" s="94" t="s">
        <v>29</v>
      </c>
      <c r="C37" s="70" t="s">
        <v>87</v>
      </c>
      <c r="D37" s="68" t="s">
        <v>88</v>
      </c>
      <c r="E37" s="282">
        <v>21</v>
      </c>
      <c r="F37" s="282">
        <v>11322</v>
      </c>
      <c r="G37" s="285">
        <v>5.7200000000000001E-2</v>
      </c>
      <c r="H37" s="282">
        <v>224</v>
      </c>
      <c r="I37" s="282">
        <v>202</v>
      </c>
      <c r="J37" s="285">
        <v>0.90800000000000003</v>
      </c>
      <c r="K37" s="285">
        <v>1.9300000000000001E-2</v>
      </c>
      <c r="L37" s="285">
        <v>0.87019999999999997</v>
      </c>
      <c r="M37" s="285">
        <v>0.94579999999999997</v>
      </c>
      <c r="N37" s="282">
        <v>94</v>
      </c>
      <c r="O37" s="282">
        <v>82</v>
      </c>
      <c r="P37" s="285">
        <v>0.86899999999999999</v>
      </c>
      <c r="Q37" s="285">
        <v>3.4799999999999998E-2</v>
      </c>
      <c r="R37" s="285">
        <v>0.80079999999999996</v>
      </c>
      <c r="S37" s="285">
        <v>0.93720000000000003</v>
      </c>
      <c r="T37" s="282">
        <v>11</v>
      </c>
      <c r="U37" s="282">
        <v>10</v>
      </c>
      <c r="V37" s="285">
        <v>0.94099999999999995</v>
      </c>
      <c r="W37" s="285"/>
      <c r="X37" s="285"/>
      <c r="Y37" s="288"/>
      <c r="Z37" s="96">
        <v>341</v>
      </c>
      <c r="AA37" s="96">
        <v>306</v>
      </c>
      <c r="AB37" s="288">
        <v>0.90400000000000003</v>
      </c>
      <c r="AC37" s="288">
        <v>1.6E-2</v>
      </c>
      <c r="AD37" s="288">
        <v>0.87260000000000004</v>
      </c>
      <c r="AE37" s="288">
        <v>0.93540000000000001</v>
      </c>
      <c r="AF37" s="290">
        <v>12</v>
      </c>
      <c r="AG37" s="290">
        <v>12</v>
      </c>
      <c r="AH37" s="288">
        <v>1</v>
      </c>
      <c r="AI37" s="288"/>
      <c r="AJ37" s="288"/>
      <c r="AK37" s="288"/>
    </row>
    <row r="38" spans="2:37" x14ac:dyDescent="0.25">
      <c r="B38" s="85" t="s">
        <v>29</v>
      </c>
      <c r="C38" s="83" t="s">
        <v>91</v>
      </c>
      <c r="D38" s="14" t="s">
        <v>90</v>
      </c>
      <c r="E38" s="273">
        <v>21</v>
      </c>
      <c r="F38" s="273">
        <v>11322</v>
      </c>
      <c r="G38" s="275">
        <v>5.7200000000000001E-2</v>
      </c>
      <c r="H38" s="273">
        <v>3764</v>
      </c>
      <c r="I38" s="273">
        <v>3574</v>
      </c>
      <c r="J38" s="275">
        <v>0.94199999999999995</v>
      </c>
      <c r="K38" s="275">
        <v>3.8E-3</v>
      </c>
      <c r="L38" s="275">
        <v>0.93459999999999999</v>
      </c>
      <c r="M38" s="275">
        <v>0.94940000000000002</v>
      </c>
      <c r="N38" s="273">
        <v>1435</v>
      </c>
      <c r="O38" s="273">
        <v>1389</v>
      </c>
      <c r="P38" s="275">
        <v>0.97399999999999998</v>
      </c>
      <c r="Q38" s="275">
        <v>4.1999999999999997E-3</v>
      </c>
      <c r="R38" s="275">
        <v>0.96579999999999999</v>
      </c>
      <c r="S38" s="275">
        <v>0.98219999999999996</v>
      </c>
      <c r="T38" s="273">
        <v>203</v>
      </c>
      <c r="U38" s="273">
        <v>181</v>
      </c>
      <c r="V38" s="275">
        <v>0.9</v>
      </c>
      <c r="W38" s="275">
        <v>2.1100000000000001E-2</v>
      </c>
      <c r="X38" s="275">
        <v>0.85860000000000003</v>
      </c>
      <c r="Y38" s="277">
        <v>0.94140000000000001</v>
      </c>
      <c r="Z38" s="88">
        <v>5661</v>
      </c>
      <c r="AA38" s="88">
        <v>5399</v>
      </c>
      <c r="AB38" s="277">
        <v>0.94599999999999995</v>
      </c>
      <c r="AC38" s="277">
        <v>3.0000000000000001E-3</v>
      </c>
      <c r="AD38" s="277">
        <v>0.94010000000000005</v>
      </c>
      <c r="AE38" s="277">
        <v>0.95189999999999997</v>
      </c>
      <c r="AF38" s="291">
        <v>259</v>
      </c>
      <c r="AG38" s="291">
        <v>255</v>
      </c>
      <c r="AH38" s="277">
        <v>0.98899999999999999</v>
      </c>
      <c r="AI38" s="277">
        <v>6.4999999999999997E-3</v>
      </c>
      <c r="AJ38" s="277">
        <v>0.97629999999999995</v>
      </c>
      <c r="AK38" s="277">
        <v>1</v>
      </c>
    </row>
    <row r="39" spans="2:37" x14ac:dyDescent="0.25">
      <c r="B39" s="85" t="s">
        <v>29</v>
      </c>
      <c r="C39" s="14" t="s">
        <v>84</v>
      </c>
      <c r="D39" s="16" t="s">
        <v>85</v>
      </c>
      <c r="E39" s="273">
        <v>54</v>
      </c>
      <c r="F39" s="273">
        <v>55008</v>
      </c>
      <c r="G39" s="275">
        <v>0.26</v>
      </c>
      <c r="H39" s="273">
        <v>17829</v>
      </c>
      <c r="I39" s="273">
        <v>17075</v>
      </c>
      <c r="J39" s="275">
        <v>0.95399999999999996</v>
      </c>
      <c r="K39" s="275">
        <v>1.6000000000000001E-3</v>
      </c>
      <c r="L39" s="275">
        <v>0.95089999999999997</v>
      </c>
      <c r="M39" s="275">
        <v>0.95709999999999995</v>
      </c>
      <c r="N39" s="273">
        <v>4708</v>
      </c>
      <c r="O39" s="273">
        <v>4570</v>
      </c>
      <c r="P39" s="275">
        <v>0.97099999999999997</v>
      </c>
      <c r="Q39" s="275">
        <v>2.3999999999999998E-3</v>
      </c>
      <c r="R39" s="275">
        <v>0.96630000000000005</v>
      </c>
      <c r="S39" s="275">
        <v>0.97570000000000001</v>
      </c>
      <c r="T39" s="273">
        <v>491</v>
      </c>
      <c r="U39" s="273">
        <v>414</v>
      </c>
      <c r="V39" s="275">
        <v>0.86499999999999999</v>
      </c>
      <c r="W39" s="275">
        <v>1.54E-2</v>
      </c>
      <c r="X39" s="275">
        <v>0.83479999999999999</v>
      </c>
      <c r="Y39" s="277">
        <v>0.8952</v>
      </c>
      <c r="Z39" s="88">
        <v>23824</v>
      </c>
      <c r="AA39" s="88">
        <v>22843</v>
      </c>
      <c r="AB39" s="277">
        <v>0.95499999999999996</v>
      </c>
      <c r="AC39" s="277">
        <v>1.2999999999999999E-3</v>
      </c>
      <c r="AD39" s="277">
        <v>0.95250000000000001</v>
      </c>
      <c r="AE39" s="277">
        <v>0.95750000000000002</v>
      </c>
      <c r="AF39" s="291">
        <v>796</v>
      </c>
      <c r="AG39" s="291">
        <v>784</v>
      </c>
      <c r="AH39" s="277">
        <v>0.98599999999999999</v>
      </c>
      <c r="AI39" s="277">
        <v>4.1999999999999997E-3</v>
      </c>
      <c r="AJ39" s="277">
        <v>0.9778</v>
      </c>
      <c r="AK39" s="277">
        <v>0.99419999999999997</v>
      </c>
    </row>
    <row r="40" spans="2:37" x14ac:dyDescent="0.25">
      <c r="B40" s="85" t="s">
        <v>29</v>
      </c>
      <c r="C40" s="14" t="s">
        <v>84</v>
      </c>
      <c r="D40" s="16" t="s">
        <v>88</v>
      </c>
      <c r="E40" s="273">
        <v>54</v>
      </c>
      <c r="F40" s="273">
        <v>55008</v>
      </c>
      <c r="G40" s="275">
        <v>0.26</v>
      </c>
      <c r="H40" s="273">
        <v>2929</v>
      </c>
      <c r="I40" s="273">
        <v>2436</v>
      </c>
      <c r="J40" s="275">
        <v>0.83699999999999997</v>
      </c>
      <c r="K40" s="275">
        <v>6.7999999999999996E-3</v>
      </c>
      <c r="L40" s="275">
        <v>0.82369999999999999</v>
      </c>
      <c r="M40" s="275">
        <v>0.85029999999999994</v>
      </c>
      <c r="N40" s="273">
        <v>653</v>
      </c>
      <c r="O40" s="273">
        <v>542</v>
      </c>
      <c r="P40" s="275">
        <v>0.85599999999999998</v>
      </c>
      <c r="Q40" s="275">
        <v>1.37E-2</v>
      </c>
      <c r="R40" s="275">
        <v>0.82909999999999995</v>
      </c>
      <c r="S40" s="275">
        <v>0.88290000000000002</v>
      </c>
      <c r="T40" s="273">
        <v>69</v>
      </c>
      <c r="U40" s="273">
        <v>49</v>
      </c>
      <c r="V40" s="275">
        <v>0.65900000000000003</v>
      </c>
      <c r="W40" s="275">
        <v>5.7099999999999998E-2</v>
      </c>
      <c r="X40" s="275">
        <v>0.54710000000000003</v>
      </c>
      <c r="Y40" s="277">
        <v>0.77090000000000003</v>
      </c>
      <c r="Z40" s="88">
        <v>3680</v>
      </c>
      <c r="AA40" s="88">
        <v>3055</v>
      </c>
      <c r="AB40" s="277">
        <v>0.83699999999999997</v>
      </c>
      <c r="AC40" s="277">
        <v>6.1000000000000004E-3</v>
      </c>
      <c r="AD40" s="277">
        <v>0.82499999999999996</v>
      </c>
      <c r="AE40" s="277">
        <v>0.84899999999999998</v>
      </c>
      <c r="AF40" s="291">
        <v>29</v>
      </c>
      <c r="AG40" s="291">
        <v>28</v>
      </c>
      <c r="AH40" s="277">
        <v>0.97799999999999998</v>
      </c>
      <c r="AI40" s="277"/>
      <c r="AJ40" s="277"/>
      <c r="AK40" s="277"/>
    </row>
    <row r="41" spans="2:37" x14ac:dyDescent="0.25">
      <c r="B41" s="95" t="s">
        <v>92</v>
      </c>
      <c r="C41" s="23" t="s">
        <v>84</v>
      </c>
      <c r="D41" s="20" t="s">
        <v>90</v>
      </c>
      <c r="E41" s="283">
        <v>54</v>
      </c>
      <c r="F41" s="283">
        <v>55008</v>
      </c>
      <c r="G41" s="286">
        <v>0.26</v>
      </c>
      <c r="H41" s="283">
        <v>20758</v>
      </c>
      <c r="I41" s="283">
        <v>19511</v>
      </c>
      <c r="J41" s="286">
        <v>0.94499999999999995</v>
      </c>
      <c r="K41" s="286">
        <v>1.6000000000000001E-3</v>
      </c>
      <c r="L41" s="286">
        <v>0.94189999999999996</v>
      </c>
      <c r="M41" s="286">
        <v>0.94810000000000005</v>
      </c>
      <c r="N41" s="283">
        <v>5361</v>
      </c>
      <c r="O41" s="283">
        <v>5112</v>
      </c>
      <c r="P41" s="286">
        <v>0.96499999999999997</v>
      </c>
      <c r="Q41" s="286">
        <v>2.5000000000000001E-3</v>
      </c>
      <c r="R41" s="286">
        <v>0.96009999999999995</v>
      </c>
      <c r="S41" s="286">
        <v>0.96989999999999998</v>
      </c>
      <c r="T41" s="283">
        <v>560</v>
      </c>
      <c r="U41" s="283">
        <v>463</v>
      </c>
      <c r="V41" s="286">
        <v>0.84599999999999997</v>
      </c>
      <c r="W41" s="286">
        <v>1.5299999999999999E-2</v>
      </c>
      <c r="X41" s="286">
        <v>0.81599999999999995</v>
      </c>
      <c r="Y41" s="289">
        <v>0.876</v>
      </c>
      <c r="Z41" s="89">
        <v>27504</v>
      </c>
      <c r="AA41" s="89">
        <v>25898</v>
      </c>
      <c r="AB41" s="289">
        <v>0.94599999999999995</v>
      </c>
      <c r="AC41" s="289">
        <v>1.4E-3</v>
      </c>
      <c r="AD41" s="289">
        <v>0.94330000000000003</v>
      </c>
      <c r="AE41" s="289">
        <v>0.94869999999999999</v>
      </c>
      <c r="AF41" s="292">
        <v>825</v>
      </c>
      <c r="AG41" s="292">
        <v>812</v>
      </c>
      <c r="AH41" s="289">
        <v>0.98599999999999999</v>
      </c>
      <c r="AI41" s="289">
        <v>4.1000000000000003E-3</v>
      </c>
      <c r="AJ41" s="289">
        <v>0.97799999999999998</v>
      </c>
      <c r="AK41" s="289">
        <v>0.99399999999999999</v>
      </c>
    </row>
    <row r="42" spans="2:37" x14ac:dyDescent="0.25">
      <c r="B42" s="86" t="s">
        <v>86</v>
      </c>
      <c r="C42" s="71" t="s">
        <v>25</v>
      </c>
      <c r="D42" s="16" t="s">
        <v>85</v>
      </c>
      <c r="E42" s="273">
        <v>103</v>
      </c>
      <c r="F42" s="273">
        <v>89772</v>
      </c>
      <c r="G42" s="275">
        <v>0.78</v>
      </c>
      <c r="H42" s="273">
        <v>28952</v>
      </c>
      <c r="I42" s="273">
        <v>27979</v>
      </c>
      <c r="J42" s="275">
        <v>0.96899999999999997</v>
      </c>
      <c r="K42" s="275">
        <v>1E-3</v>
      </c>
      <c r="L42" s="275">
        <v>0.96699999999999997</v>
      </c>
      <c r="M42" s="275">
        <v>0.97099999999999997</v>
      </c>
      <c r="N42" s="273">
        <v>6520</v>
      </c>
      <c r="O42" s="273">
        <v>6366</v>
      </c>
      <c r="P42" s="275">
        <v>0.98</v>
      </c>
      <c r="Q42" s="275">
        <v>1.6999999999999999E-3</v>
      </c>
      <c r="R42" s="275">
        <v>0.97670000000000001</v>
      </c>
      <c r="S42" s="275">
        <v>0.98329999999999995</v>
      </c>
      <c r="T42" s="273">
        <v>583</v>
      </c>
      <c r="U42" s="273">
        <v>498</v>
      </c>
      <c r="V42" s="275">
        <v>0.86399999999999999</v>
      </c>
      <c r="W42" s="275">
        <v>1.4200000000000001E-2</v>
      </c>
      <c r="X42" s="275">
        <v>0.83620000000000005</v>
      </c>
      <c r="Y42" s="277">
        <v>0.89180000000000004</v>
      </c>
      <c r="Z42" s="88">
        <v>37105</v>
      </c>
      <c r="AA42" s="88">
        <v>35881</v>
      </c>
      <c r="AB42" s="277">
        <v>0.97</v>
      </c>
      <c r="AC42" s="277">
        <v>8.9999999999999998E-4</v>
      </c>
      <c r="AD42" s="277">
        <v>0.96819999999999995</v>
      </c>
      <c r="AE42" s="277">
        <v>0.9718</v>
      </c>
      <c r="AF42" s="291">
        <v>1050</v>
      </c>
      <c r="AG42" s="291">
        <v>1038</v>
      </c>
      <c r="AH42" s="277">
        <v>0.99199999999999999</v>
      </c>
      <c r="AI42" s="277">
        <v>2.7000000000000001E-3</v>
      </c>
      <c r="AJ42" s="277">
        <v>0.98670000000000002</v>
      </c>
      <c r="AK42" s="277">
        <v>0.99729999999999996</v>
      </c>
    </row>
    <row r="43" spans="2:37" x14ac:dyDescent="0.25">
      <c r="B43" s="86" t="s">
        <v>86</v>
      </c>
      <c r="C43" s="71" t="s">
        <v>25</v>
      </c>
      <c r="D43" s="16" t="s">
        <v>88</v>
      </c>
      <c r="E43" s="273">
        <v>44</v>
      </c>
      <c r="F43" s="273">
        <v>22606</v>
      </c>
      <c r="G43" s="275">
        <v>0.22</v>
      </c>
      <c r="H43" s="273">
        <v>6968</v>
      </c>
      <c r="I43" s="273">
        <v>6758</v>
      </c>
      <c r="J43" s="275">
        <v>0.97099999999999997</v>
      </c>
      <c r="K43" s="275">
        <v>2E-3</v>
      </c>
      <c r="L43" s="275">
        <v>0.96709999999999996</v>
      </c>
      <c r="M43" s="275">
        <v>0.97489999999999999</v>
      </c>
      <c r="N43" s="273">
        <v>2743</v>
      </c>
      <c r="O43" s="273">
        <v>2704</v>
      </c>
      <c r="P43" s="275">
        <v>0.99199999999999999</v>
      </c>
      <c r="Q43" s="275">
        <v>1.6999999999999999E-3</v>
      </c>
      <c r="R43" s="275">
        <v>0.98870000000000002</v>
      </c>
      <c r="S43" s="275">
        <v>0.99529999999999996</v>
      </c>
      <c r="T43" s="273">
        <v>334</v>
      </c>
      <c r="U43" s="273">
        <v>302</v>
      </c>
      <c r="V43" s="275">
        <v>0.90400000000000003</v>
      </c>
      <c r="W43" s="275">
        <v>1.61E-2</v>
      </c>
      <c r="X43" s="275">
        <v>0.87239999999999995</v>
      </c>
      <c r="Y43" s="277">
        <v>0.93559999999999999</v>
      </c>
      <c r="Z43" s="88">
        <v>10537</v>
      </c>
      <c r="AA43" s="88">
        <v>10250</v>
      </c>
      <c r="AB43" s="277">
        <v>0.97399999999999998</v>
      </c>
      <c r="AC43" s="277">
        <v>1.6000000000000001E-3</v>
      </c>
      <c r="AD43" s="277">
        <v>0.97089999999999999</v>
      </c>
      <c r="AE43" s="277">
        <v>0.97709999999999997</v>
      </c>
      <c r="AF43" s="291">
        <v>492</v>
      </c>
      <c r="AG43" s="291">
        <v>486</v>
      </c>
      <c r="AH43" s="277">
        <v>0.99299999999999999</v>
      </c>
      <c r="AI43" s="277">
        <v>3.8E-3</v>
      </c>
      <c r="AJ43" s="277">
        <v>0.98560000000000003</v>
      </c>
      <c r="AK43" s="277">
        <v>1</v>
      </c>
    </row>
    <row r="44" spans="2:37" x14ac:dyDescent="0.25">
      <c r="B44" s="86" t="s">
        <v>86</v>
      </c>
      <c r="C44" s="71" t="s">
        <v>87</v>
      </c>
      <c r="D44" s="16" t="s">
        <v>85</v>
      </c>
      <c r="E44" s="273">
        <v>103</v>
      </c>
      <c r="F44" s="273">
        <v>89772</v>
      </c>
      <c r="G44" s="275">
        <v>0.78</v>
      </c>
      <c r="H44" s="273">
        <v>35382</v>
      </c>
      <c r="I44" s="273">
        <v>33402</v>
      </c>
      <c r="J44" s="275">
        <v>0.95399999999999996</v>
      </c>
      <c r="K44" s="275">
        <v>1.1000000000000001E-3</v>
      </c>
      <c r="L44" s="275">
        <v>0.95179999999999998</v>
      </c>
      <c r="M44" s="275">
        <v>0.95620000000000005</v>
      </c>
      <c r="N44" s="273">
        <v>7691</v>
      </c>
      <c r="O44" s="273">
        <v>7352</v>
      </c>
      <c r="P44" s="275">
        <v>0.97199999999999998</v>
      </c>
      <c r="Q44" s="275">
        <v>1.9E-3</v>
      </c>
      <c r="R44" s="275">
        <v>0.96830000000000005</v>
      </c>
      <c r="S44" s="275">
        <v>0.97570000000000001</v>
      </c>
      <c r="T44" s="273">
        <v>724</v>
      </c>
      <c r="U44" s="273">
        <v>583</v>
      </c>
      <c r="V44" s="275">
        <v>0.75</v>
      </c>
      <c r="W44" s="275">
        <v>1.61E-2</v>
      </c>
      <c r="X44" s="275">
        <v>0.71840000000000004</v>
      </c>
      <c r="Y44" s="277">
        <v>0.78159999999999996</v>
      </c>
      <c r="Z44" s="88">
        <v>44886</v>
      </c>
      <c r="AA44" s="88">
        <v>42412</v>
      </c>
      <c r="AB44" s="277">
        <v>0.95399999999999996</v>
      </c>
      <c r="AC44" s="277">
        <v>1E-3</v>
      </c>
      <c r="AD44" s="277">
        <v>0.95199999999999996</v>
      </c>
      <c r="AE44" s="277">
        <v>0.95599999999999996</v>
      </c>
      <c r="AF44" s="291">
        <v>1089</v>
      </c>
      <c r="AG44" s="291">
        <v>1075</v>
      </c>
      <c r="AH44" s="277">
        <v>0.99099999999999999</v>
      </c>
      <c r="AI44" s="277">
        <v>2.8999999999999998E-3</v>
      </c>
      <c r="AJ44" s="277">
        <v>0.98529999999999995</v>
      </c>
      <c r="AK44" s="277">
        <v>0.99670000000000003</v>
      </c>
    </row>
    <row r="45" spans="2:37" x14ac:dyDescent="0.25">
      <c r="B45" s="86" t="s">
        <v>86</v>
      </c>
      <c r="C45" s="71" t="s">
        <v>87</v>
      </c>
      <c r="D45" s="16" t="s">
        <v>88</v>
      </c>
      <c r="E45" s="273">
        <v>44</v>
      </c>
      <c r="F45" s="273">
        <v>22606</v>
      </c>
      <c r="G45" s="275">
        <v>0.22</v>
      </c>
      <c r="H45" s="273">
        <v>7518</v>
      </c>
      <c r="I45" s="273">
        <v>7250</v>
      </c>
      <c r="J45" s="275">
        <v>0.96899999999999997</v>
      </c>
      <c r="K45" s="275">
        <v>2E-3</v>
      </c>
      <c r="L45" s="275">
        <v>0.96509999999999996</v>
      </c>
      <c r="M45" s="275">
        <v>0.97289999999999999</v>
      </c>
      <c r="N45" s="273">
        <v>2914</v>
      </c>
      <c r="O45" s="273">
        <v>2861</v>
      </c>
      <c r="P45" s="275">
        <v>0.99099999999999999</v>
      </c>
      <c r="Q45" s="275">
        <v>1.6999999999999999E-3</v>
      </c>
      <c r="R45" s="275">
        <v>0.98770000000000002</v>
      </c>
      <c r="S45" s="275">
        <v>0.99429999999999996</v>
      </c>
      <c r="T45" s="273">
        <v>352</v>
      </c>
      <c r="U45" s="273">
        <v>317</v>
      </c>
      <c r="V45" s="275">
        <v>0.89900000000000002</v>
      </c>
      <c r="W45" s="275">
        <v>1.61E-2</v>
      </c>
      <c r="X45" s="275">
        <v>0.86739999999999995</v>
      </c>
      <c r="Y45" s="277">
        <v>0.93059999999999998</v>
      </c>
      <c r="Z45" s="88">
        <v>11303</v>
      </c>
      <c r="AA45" s="88">
        <v>10941</v>
      </c>
      <c r="AB45" s="277">
        <v>0.97199999999999998</v>
      </c>
      <c r="AC45" s="277">
        <v>1.6000000000000001E-3</v>
      </c>
      <c r="AD45" s="277">
        <v>0.96889999999999998</v>
      </c>
      <c r="AE45" s="277">
        <v>0.97509999999999997</v>
      </c>
      <c r="AF45" s="291">
        <v>519</v>
      </c>
      <c r="AG45" s="291">
        <v>513</v>
      </c>
      <c r="AH45" s="277">
        <v>0.99299999999999999</v>
      </c>
      <c r="AI45" s="277">
        <v>3.7000000000000002E-3</v>
      </c>
      <c r="AJ45" s="277">
        <v>0.98570000000000002</v>
      </c>
      <c r="AK45" s="277">
        <v>1</v>
      </c>
    </row>
    <row r="46" spans="2:37" x14ac:dyDescent="0.25">
      <c r="B46" s="87" t="s">
        <v>86</v>
      </c>
      <c r="C46" s="84" t="s">
        <v>89</v>
      </c>
      <c r="D46" s="20" t="s">
        <v>90</v>
      </c>
      <c r="E46" s="283">
        <v>111</v>
      </c>
      <c r="F46" s="283">
        <v>112378</v>
      </c>
      <c r="G46" s="286">
        <v>1</v>
      </c>
      <c r="H46" s="283">
        <v>6980</v>
      </c>
      <c r="I46" s="283">
        <v>5915</v>
      </c>
      <c r="J46" s="286">
        <v>0.86499999999999999</v>
      </c>
      <c r="K46" s="286">
        <v>4.1000000000000003E-3</v>
      </c>
      <c r="L46" s="286">
        <v>0.85699999999999998</v>
      </c>
      <c r="M46" s="286">
        <v>0.873</v>
      </c>
      <c r="N46" s="283">
        <v>1342</v>
      </c>
      <c r="O46" s="283">
        <v>1143</v>
      </c>
      <c r="P46" s="286">
        <v>0.88800000000000001</v>
      </c>
      <c r="Q46" s="286">
        <v>8.6E-3</v>
      </c>
      <c r="R46" s="286">
        <v>0.87109999999999999</v>
      </c>
      <c r="S46" s="286">
        <v>0.90490000000000004</v>
      </c>
      <c r="T46" s="283">
        <v>159</v>
      </c>
      <c r="U46" s="283">
        <v>100</v>
      </c>
      <c r="V46" s="286">
        <v>0.48699999999999999</v>
      </c>
      <c r="W46" s="286">
        <v>3.9600000000000003E-2</v>
      </c>
      <c r="X46" s="286">
        <v>0.40939999999999999</v>
      </c>
      <c r="Y46" s="289">
        <v>0.56459999999999999</v>
      </c>
      <c r="Z46" s="89">
        <v>8547</v>
      </c>
      <c r="AA46" s="89">
        <v>7222</v>
      </c>
      <c r="AB46" s="289">
        <v>0.86499999999999999</v>
      </c>
      <c r="AC46" s="289">
        <v>3.7000000000000002E-3</v>
      </c>
      <c r="AD46" s="289">
        <v>0.85770000000000002</v>
      </c>
      <c r="AE46" s="289">
        <v>0.87229999999999996</v>
      </c>
      <c r="AF46" s="292">
        <v>66</v>
      </c>
      <c r="AG46" s="292">
        <v>64</v>
      </c>
      <c r="AH46" s="289">
        <v>0.98499999999999999</v>
      </c>
      <c r="AI46" s="289">
        <v>1.4999999999999999E-2</v>
      </c>
      <c r="AJ46" s="289">
        <v>0.9556</v>
      </c>
      <c r="AK46" s="289">
        <v>1</v>
      </c>
    </row>
    <row r="47" spans="2:37" x14ac:dyDescent="0.25">
      <c r="B47" s="87" t="s">
        <v>86</v>
      </c>
      <c r="C47" s="84" t="s">
        <v>91</v>
      </c>
      <c r="D47" s="20" t="s">
        <v>90</v>
      </c>
      <c r="E47" s="283">
        <v>111</v>
      </c>
      <c r="F47" s="283">
        <v>112378</v>
      </c>
      <c r="G47" s="286">
        <v>1</v>
      </c>
      <c r="H47" s="283">
        <v>42900</v>
      </c>
      <c r="I47" s="283">
        <v>40652</v>
      </c>
      <c r="J47" s="286">
        <v>0.95599999999999996</v>
      </c>
      <c r="K47" s="286">
        <v>1E-3</v>
      </c>
      <c r="L47" s="286">
        <v>0.95399999999999996</v>
      </c>
      <c r="M47" s="286">
        <v>0.95799999999999996</v>
      </c>
      <c r="N47" s="283">
        <v>10605</v>
      </c>
      <c r="O47" s="283">
        <v>10213</v>
      </c>
      <c r="P47" s="286">
        <v>0.97899999999999998</v>
      </c>
      <c r="Q47" s="286">
        <v>1.4E-3</v>
      </c>
      <c r="R47" s="286">
        <v>0.97629999999999995</v>
      </c>
      <c r="S47" s="286">
        <v>0.98170000000000002</v>
      </c>
      <c r="T47" s="283">
        <v>1076</v>
      </c>
      <c r="U47" s="283">
        <v>900</v>
      </c>
      <c r="V47" s="286">
        <v>0.79600000000000004</v>
      </c>
      <c r="W47" s="286">
        <v>1.23E-2</v>
      </c>
      <c r="X47" s="286">
        <v>0.77190000000000003</v>
      </c>
      <c r="Y47" s="289">
        <v>0.82010000000000005</v>
      </c>
      <c r="Z47" s="89">
        <v>56189</v>
      </c>
      <c r="AA47" s="89">
        <v>53353</v>
      </c>
      <c r="AB47" s="289">
        <v>0.95699999999999996</v>
      </c>
      <c r="AC47" s="289">
        <v>8.9999999999999998E-4</v>
      </c>
      <c r="AD47" s="289">
        <v>0.95520000000000005</v>
      </c>
      <c r="AE47" s="289">
        <v>0.95879999999999999</v>
      </c>
      <c r="AF47" s="292">
        <v>1608</v>
      </c>
      <c r="AG47" s="292">
        <v>1588</v>
      </c>
      <c r="AH47" s="289">
        <v>0.99199999999999999</v>
      </c>
      <c r="AI47" s="289">
        <v>2.2000000000000001E-3</v>
      </c>
      <c r="AJ47" s="289">
        <v>0.98770000000000002</v>
      </c>
      <c r="AK47" s="289">
        <v>0.99629999999999996</v>
      </c>
    </row>
    <row r="48" spans="2:37" x14ac:dyDescent="0.25">
      <c r="B48" s="87" t="s">
        <v>86</v>
      </c>
      <c r="C48" s="23" t="s">
        <v>84</v>
      </c>
      <c r="D48" s="17" t="s">
        <v>85</v>
      </c>
      <c r="E48" s="283">
        <v>44</v>
      </c>
      <c r="F48" s="283">
        <v>22606</v>
      </c>
      <c r="G48" s="286">
        <v>0.22</v>
      </c>
      <c r="H48" s="283">
        <v>550</v>
      </c>
      <c r="I48" s="283">
        <v>492</v>
      </c>
      <c r="J48" s="286">
        <v>0.877</v>
      </c>
      <c r="K48" s="286">
        <v>1.4E-2</v>
      </c>
      <c r="L48" s="286">
        <v>0.84960000000000002</v>
      </c>
      <c r="M48" s="286">
        <v>0.90439999999999998</v>
      </c>
      <c r="N48" s="283">
        <v>171</v>
      </c>
      <c r="O48" s="283">
        <v>157</v>
      </c>
      <c r="P48" s="286">
        <v>0.96099999999999997</v>
      </c>
      <c r="Q48" s="286">
        <v>1.4800000000000001E-2</v>
      </c>
      <c r="R48" s="286">
        <v>0.93200000000000005</v>
      </c>
      <c r="S48" s="286">
        <v>0.99</v>
      </c>
      <c r="T48" s="283">
        <v>18</v>
      </c>
      <c r="U48" s="283">
        <v>15</v>
      </c>
      <c r="V48" s="286">
        <v>0.73899999999999999</v>
      </c>
      <c r="W48" s="286"/>
      <c r="X48" s="286"/>
      <c r="Y48" s="289"/>
      <c r="Z48" s="89">
        <v>766</v>
      </c>
      <c r="AA48" s="89">
        <v>691</v>
      </c>
      <c r="AB48" s="289">
        <v>0.88100000000000001</v>
      </c>
      <c r="AC48" s="289">
        <v>1.17E-2</v>
      </c>
      <c r="AD48" s="289">
        <v>0.85809999999999997</v>
      </c>
      <c r="AE48" s="289">
        <v>0.90390000000000004</v>
      </c>
      <c r="AF48" s="292">
        <v>27</v>
      </c>
      <c r="AG48" s="292">
        <v>27</v>
      </c>
      <c r="AH48" s="289">
        <v>1</v>
      </c>
      <c r="AI48" s="289"/>
      <c r="AJ48" s="289"/>
      <c r="AK48" s="289"/>
    </row>
    <row r="49" spans="2:37" x14ac:dyDescent="0.25">
      <c r="B49" s="90" t="s">
        <v>86</v>
      </c>
      <c r="C49" s="91" t="s">
        <v>84</v>
      </c>
      <c r="D49" s="97" t="s">
        <v>88</v>
      </c>
      <c r="E49" s="274">
        <v>103</v>
      </c>
      <c r="F49" s="274">
        <v>89772</v>
      </c>
      <c r="G49" s="276">
        <v>0.78</v>
      </c>
      <c r="H49" s="274">
        <v>6430</v>
      </c>
      <c r="I49" s="274">
        <v>5423</v>
      </c>
      <c r="J49" s="276">
        <v>0.86499999999999999</v>
      </c>
      <c r="K49" s="276">
        <v>4.3E-3</v>
      </c>
      <c r="L49" s="276">
        <v>0.85660000000000003</v>
      </c>
      <c r="M49" s="276">
        <v>0.87339999999999995</v>
      </c>
      <c r="N49" s="274">
        <v>1171</v>
      </c>
      <c r="O49" s="274">
        <v>986</v>
      </c>
      <c r="P49" s="276">
        <v>0.88400000000000001</v>
      </c>
      <c r="Q49" s="276">
        <v>9.4000000000000004E-3</v>
      </c>
      <c r="R49" s="276">
        <v>0.86560000000000004</v>
      </c>
      <c r="S49" s="276">
        <v>0.90239999999999998</v>
      </c>
      <c r="T49" s="274">
        <v>141</v>
      </c>
      <c r="U49" s="274">
        <v>85</v>
      </c>
      <c r="V49" s="276">
        <v>0.47399999999999998</v>
      </c>
      <c r="W49" s="276">
        <v>4.2099999999999999E-2</v>
      </c>
      <c r="X49" s="276">
        <v>0.39150000000000001</v>
      </c>
      <c r="Y49" s="278">
        <v>0.55649999999999999</v>
      </c>
      <c r="Z49" s="93">
        <v>7781</v>
      </c>
      <c r="AA49" s="93">
        <v>6531</v>
      </c>
      <c r="AB49" s="278">
        <v>0.86499999999999999</v>
      </c>
      <c r="AC49" s="278">
        <v>3.8999999999999998E-3</v>
      </c>
      <c r="AD49" s="278">
        <v>0.85740000000000005</v>
      </c>
      <c r="AE49" s="278">
        <v>0.87260000000000004</v>
      </c>
      <c r="AF49" s="280">
        <v>39</v>
      </c>
      <c r="AG49" s="280">
        <v>37</v>
      </c>
      <c r="AH49" s="278">
        <v>0.96899999999999997</v>
      </c>
      <c r="AI49" s="278">
        <v>2.7799999999999998E-2</v>
      </c>
      <c r="AJ49" s="278">
        <v>0.91449999999999998</v>
      </c>
      <c r="AK49" s="278">
        <v>1</v>
      </c>
    </row>
    <row r="50" spans="2:37" x14ac:dyDescent="0.25">
      <c r="B50" s="180" t="s">
        <v>86</v>
      </c>
      <c r="C50" s="180" t="s">
        <v>84</v>
      </c>
      <c r="D50" s="106" t="s">
        <v>90</v>
      </c>
      <c r="E50" s="284">
        <v>111</v>
      </c>
      <c r="F50" s="284">
        <v>112378</v>
      </c>
      <c r="G50" s="287">
        <v>1</v>
      </c>
      <c r="H50" s="284">
        <v>35920</v>
      </c>
      <c r="I50" s="284">
        <v>34737</v>
      </c>
      <c r="J50" s="287">
        <v>0.97</v>
      </c>
      <c r="K50" s="287">
        <v>8.9999999999999998E-4</v>
      </c>
      <c r="L50" s="287">
        <v>0.96819999999999995</v>
      </c>
      <c r="M50" s="287">
        <v>0.9718</v>
      </c>
      <c r="N50" s="284">
        <v>9263</v>
      </c>
      <c r="O50" s="284">
        <v>9070</v>
      </c>
      <c r="P50" s="287">
        <v>0.98399999999999999</v>
      </c>
      <c r="Q50" s="287">
        <v>1.2999999999999999E-3</v>
      </c>
      <c r="R50" s="287">
        <v>0.98150000000000004</v>
      </c>
      <c r="S50" s="287">
        <v>0.98650000000000004</v>
      </c>
      <c r="T50" s="284">
        <v>917</v>
      </c>
      <c r="U50" s="284">
        <v>800</v>
      </c>
      <c r="V50" s="287">
        <v>0.879</v>
      </c>
      <c r="W50" s="287">
        <v>1.0800000000000001E-2</v>
      </c>
      <c r="X50" s="287">
        <v>0.85780000000000001</v>
      </c>
      <c r="Y50" s="287">
        <v>0.9002</v>
      </c>
      <c r="Z50" s="107">
        <v>47642</v>
      </c>
      <c r="AA50" s="107">
        <v>46131</v>
      </c>
      <c r="AB50" s="287">
        <v>0.97</v>
      </c>
      <c r="AC50" s="287">
        <v>8.0000000000000004E-4</v>
      </c>
      <c r="AD50" s="287">
        <v>0.96840000000000004</v>
      </c>
      <c r="AE50" s="287">
        <v>0.97160000000000002</v>
      </c>
      <c r="AF50" s="284">
        <v>1542</v>
      </c>
      <c r="AG50" s="284">
        <v>1524</v>
      </c>
      <c r="AH50" s="287">
        <v>0.99199999999999999</v>
      </c>
      <c r="AI50" s="287">
        <v>2.3E-3</v>
      </c>
      <c r="AJ50" s="287">
        <v>0.98750000000000004</v>
      </c>
      <c r="AK50" s="287">
        <v>0.99650000000000005</v>
      </c>
    </row>
    <row r="52" spans="2:37" x14ac:dyDescent="0.25">
      <c r="B52" s="10" t="s">
        <v>43</v>
      </c>
      <c r="C52" s="6"/>
      <c r="D52" s="7"/>
      <c r="E52" s="5"/>
      <c r="F52" s="5"/>
    </row>
    <row r="53" spans="2:37" x14ac:dyDescent="0.25">
      <c r="B53" s="33"/>
      <c r="C53" s="6" t="s">
        <v>44</v>
      </c>
      <c r="D53" s="22" t="s">
        <v>45</v>
      </c>
    </row>
    <row r="54" spans="2:37" x14ac:dyDescent="0.25">
      <c r="B54" s="9"/>
      <c r="C54" s="6" t="s">
        <v>46</v>
      </c>
      <c r="D54" s="22" t="s">
        <v>47</v>
      </c>
    </row>
    <row r="55" spans="2:37" x14ac:dyDescent="0.25">
      <c r="B55" s="8"/>
      <c r="C55" s="6" t="s">
        <v>48</v>
      </c>
      <c r="D55" s="22" t="s">
        <v>49</v>
      </c>
    </row>
    <row r="56" spans="2:37" x14ac:dyDescent="0.25">
      <c r="B56" s="135"/>
      <c r="C56" s="6" t="s">
        <v>93</v>
      </c>
      <c r="D56" s="22" t="s">
        <v>94</v>
      </c>
    </row>
    <row r="57" spans="2:37" x14ac:dyDescent="0.25">
      <c r="D57" s="2"/>
      <c r="E57" s="5"/>
      <c r="F57" s="5"/>
    </row>
    <row r="58" spans="2:37" x14ac:dyDescent="0.25">
      <c r="B58" s="6" t="s">
        <v>50</v>
      </c>
      <c r="C58" s="6" t="s">
        <v>51</v>
      </c>
    </row>
    <row r="59" spans="2:37" x14ac:dyDescent="0.25">
      <c r="B59" s="6" t="s">
        <v>8</v>
      </c>
      <c r="C59" s="6" t="s">
        <v>95</v>
      </c>
      <c r="D59" s="2"/>
      <c r="E59" s="5"/>
      <c r="F59" s="5"/>
    </row>
    <row r="60" spans="2:37" x14ac:dyDescent="0.25">
      <c r="B60" s="6" t="s">
        <v>20</v>
      </c>
      <c r="C60" s="6" t="s">
        <v>53</v>
      </c>
      <c r="D60" s="2"/>
      <c r="E60" s="5"/>
      <c r="F60" s="5"/>
    </row>
    <row r="61" spans="2:37" x14ac:dyDescent="0.25">
      <c r="B61" s="6" t="s">
        <v>24</v>
      </c>
      <c r="C61" s="6" t="s">
        <v>54</v>
      </c>
      <c r="E61" s="4"/>
      <c r="F61" s="4"/>
    </row>
    <row r="62" spans="2:37" x14ac:dyDescent="0.25">
      <c r="B62" s="6" t="s">
        <v>55</v>
      </c>
      <c r="C62" s="6" t="s">
        <v>56</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35"/>
  <sheetViews>
    <sheetView zoomScale="70" zoomScaleNormal="70" workbookViewId="0"/>
  </sheetViews>
  <sheetFormatPr defaultColWidth="8.85546875" defaultRowHeight="15.75" x14ac:dyDescent="0.25"/>
  <cols>
    <col min="1" max="1" width="5.7109375" customWidth="1"/>
    <col min="2" max="2" width="23" customWidth="1"/>
    <col min="3" max="3" width="21.5703125" customWidth="1"/>
    <col min="4" max="4" width="14.7109375" customWidth="1"/>
    <col min="5" max="5" width="19.28515625" customWidth="1"/>
    <col min="6" max="6" width="14.7109375" customWidth="1"/>
    <col min="7" max="7" width="13" customWidth="1"/>
    <col min="8" max="8" width="13.140625" customWidth="1"/>
    <col min="9" max="9" width="8.140625" customWidth="1"/>
    <col min="10" max="10" width="23.7109375" customWidth="1"/>
    <col min="11" max="11" width="24.140625" bestFit="1" customWidth="1"/>
  </cols>
  <sheetData>
    <row r="1" spans="2:11" ht="20.25" x14ac:dyDescent="0.3">
      <c r="B1" s="24" t="s">
        <v>96</v>
      </c>
    </row>
    <row r="2" spans="2:11" ht="18" x14ac:dyDescent="0.25">
      <c r="B2" s="73" t="s">
        <v>3</v>
      </c>
    </row>
    <row r="3" spans="2:11" x14ac:dyDescent="0.25">
      <c r="B3" s="100" t="s">
        <v>5</v>
      </c>
      <c r="C3" s="98" t="s">
        <v>4</v>
      </c>
      <c r="D3" s="99" t="s">
        <v>6</v>
      </c>
      <c r="E3" s="100" t="s">
        <v>7</v>
      </c>
      <c r="F3" s="100" t="s">
        <v>78</v>
      </c>
      <c r="G3" s="100" t="s">
        <v>97</v>
      </c>
      <c r="H3" s="100" t="s">
        <v>80</v>
      </c>
      <c r="I3" s="100" t="s">
        <v>24</v>
      </c>
      <c r="J3" s="101" t="s">
        <v>98</v>
      </c>
      <c r="K3" s="102" t="s">
        <v>99</v>
      </c>
    </row>
    <row r="4" spans="2:11" x14ac:dyDescent="0.25">
      <c r="B4" s="17" t="s">
        <v>36</v>
      </c>
      <c r="C4" s="20" t="s">
        <v>84</v>
      </c>
      <c r="D4" s="19" t="s">
        <v>100</v>
      </c>
      <c r="E4" s="19"/>
      <c r="F4" s="19"/>
      <c r="G4" s="19"/>
      <c r="H4" s="19"/>
      <c r="I4" s="19"/>
      <c r="J4" s="19"/>
      <c r="K4" s="89"/>
    </row>
    <row r="5" spans="2:11" x14ac:dyDescent="0.25">
      <c r="B5" s="17" t="s">
        <v>38</v>
      </c>
      <c r="C5" s="20" t="s">
        <v>84</v>
      </c>
      <c r="D5" s="19" t="s">
        <v>100</v>
      </c>
      <c r="E5" s="19"/>
      <c r="F5" s="19"/>
      <c r="G5" s="19"/>
      <c r="H5" s="19"/>
      <c r="I5" s="19"/>
      <c r="J5" s="19"/>
      <c r="K5" s="89"/>
    </row>
    <row r="6" spans="2:11" x14ac:dyDescent="0.25">
      <c r="B6" s="17" t="s">
        <v>92</v>
      </c>
      <c r="C6" s="20" t="s">
        <v>84</v>
      </c>
      <c r="D6" s="19" t="s">
        <v>100</v>
      </c>
      <c r="E6" s="19"/>
      <c r="F6" s="19"/>
      <c r="G6" s="19"/>
      <c r="H6" s="19"/>
      <c r="I6" s="19"/>
      <c r="J6" s="19"/>
      <c r="K6" s="89"/>
    </row>
    <row r="7" spans="2:11" x14ac:dyDescent="0.25">
      <c r="B7" s="20" t="s">
        <v>86</v>
      </c>
      <c r="C7" s="95" t="s">
        <v>89</v>
      </c>
      <c r="D7" s="19" t="s">
        <v>100</v>
      </c>
      <c r="E7" s="19"/>
      <c r="F7" s="19"/>
      <c r="G7" s="19"/>
      <c r="H7" s="19"/>
      <c r="I7" s="19"/>
      <c r="J7" s="19"/>
      <c r="K7" s="89"/>
    </row>
    <row r="8" spans="2:11" x14ac:dyDescent="0.25">
      <c r="B8" s="20" t="s">
        <v>86</v>
      </c>
      <c r="C8" s="95" t="s">
        <v>91</v>
      </c>
      <c r="D8" s="19" t="s">
        <v>100</v>
      </c>
      <c r="E8" s="19"/>
      <c r="F8" s="19"/>
      <c r="G8" s="19"/>
      <c r="H8" s="19"/>
      <c r="I8" s="19"/>
      <c r="J8" s="19"/>
      <c r="K8" s="89"/>
    </row>
    <row r="9" spans="2:11" x14ac:dyDescent="0.25">
      <c r="B9" s="32" t="s">
        <v>86</v>
      </c>
      <c r="C9" s="105" t="s">
        <v>84</v>
      </c>
      <c r="D9" s="107" t="s">
        <v>100</v>
      </c>
      <c r="E9" s="107"/>
      <c r="F9" s="107"/>
      <c r="G9" s="107"/>
      <c r="H9" s="107"/>
      <c r="I9" s="107"/>
      <c r="J9" s="107"/>
      <c r="K9" s="108"/>
    </row>
    <row r="10" spans="2:11" ht="20.25" x14ac:dyDescent="0.3">
      <c r="B10" s="24"/>
    </row>
    <row r="11" spans="2:11" ht="18" x14ac:dyDescent="0.25">
      <c r="B11" s="73" t="s">
        <v>101</v>
      </c>
    </row>
    <row r="12" spans="2:11" x14ac:dyDescent="0.25">
      <c r="B12" s="100" t="s">
        <v>5</v>
      </c>
      <c r="C12" s="98" t="s">
        <v>4</v>
      </c>
      <c r="D12" s="99" t="s">
        <v>6</v>
      </c>
      <c r="E12" s="100" t="s">
        <v>7</v>
      </c>
      <c r="F12" s="100" t="s">
        <v>78</v>
      </c>
      <c r="G12" s="100" t="s">
        <v>97</v>
      </c>
      <c r="H12" s="100" t="s">
        <v>80</v>
      </c>
      <c r="I12" s="100" t="s">
        <v>24</v>
      </c>
      <c r="J12" s="101" t="s">
        <v>98</v>
      </c>
      <c r="K12" s="102" t="s">
        <v>99</v>
      </c>
    </row>
    <row r="13" spans="2:11" x14ac:dyDescent="0.25">
      <c r="B13" s="15" t="s">
        <v>26</v>
      </c>
      <c r="C13" s="16" t="s">
        <v>89</v>
      </c>
      <c r="D13" s="15" t="s">
        <v>100</v>
      </c>
      <c r="E13" s="15"/>
      <c r="F13" s="15"/>
      <c r="G13" s="15"/>
      <c r="H13" s="15"/>
      <c r="I13" s="15"/>
      <c r="J13" s="15"/>
      <c r="K13" s="88"/>
    </row>
    <row r="14" spans="2:11" x14ac:dyDescent="0.25">
      <c r="B14" s="15" t="s">
        <v>26</v>
      </c>
      <c r="C14" s="16" t="s">
        <v>91</v>
      </c>
      <c r="D14" s="15" t="s">
        <v>100</v>
      </c>
      <c r="E14" s="15"/>
      <c r="F14" s="15"/>
      <c r="G14" s="15"/>
      <c r="H14" s="15"/>
      <c r="I14" s="15"/>
      <c r="J14" s="15"/>
      <c r="K14" s="88"/>
    </row>
    <row r="15" spans="2:11" x14ac:dyDescent="0.25">
      <c r="B15" s="17" t="s">
        <v>36</v>
      </c>
      <c r="C15" s="20" t="s">
        <v>84</v>
      </c>
      <c r="D15" s="19" t="s">
        <v>100</v>
      </c>
      <c r="E15" s="15"/>
      <c r="F15" s="15"/>
      <c r="G15" s="15"/>
      <c r="H15" s="15"/>
      <c r="I15" s="15"/>
      <c r="J15" s="15"/>
      <c r="K15" s="88"/>
    </row>
    <row r="16" spans="2:11" x14ac:dyDescent="0.25">
      <c r="B16" s="15" t="s">
        <v>28</v>
      </c>
      <c r="C16" s="16" t="s">
        <v>89</v>
      </c>
      <c r="D16" s="15" t="s">
        <v>100</v>
      </c>
      <c r="E16" s="19"/>
      <c r="F16" s="19"/>
      <c r="G16" s="19"/>
      <c r="H16" s="19"/>
      <c r="I16" s="19"/>
      <c r="J16" s="19"/>
      <c r="K16" s="89"/>
    </row>
    <row r="17" spans="2:11" x14ac:dyDescent="0.25">
      <c r="B17" s="15" t="s">
        <v>28</v>
      </c>
      <c r="C17" s="16" t="s">
        <v>91</v>
      </c>
      <c r="D17" s="15" t="s">
        <v>100</v>
      </c>
      <c r="E17" s="15"/>
      <c r="F17" s="15"/>
      <c r="G17" s="15"/>
      <c r="H17" s="15"/>
      <c r="I17" s="15"/>
      <c r="J17" s="15"/>
      <c r="K17" s="88"/>
    </row>
    <row r="18" spans="2:11" x14ac:dyDescent="0.25">
      <c r="B18" s="17" t="s">
        <v>38</v>
      </c>
      <c r="C18" s="20" t="s">
        <v>84</v>
      </c>
      <c r="D18" s="19" t="s">
        <v>100</v>
      </c>
      <c r="E18" s="15"/>
      <c r="F18" s="15"/>
      <c r="G18" s="15"/>
      <c r="H18" s="15"/>
      <c r="I18" s="15"/>
      <c r="J18" s="15"/>
      <c r="K18" s="88"/>
    </row>
    <row r="19" spans="2:11" x14ac:dyDescent="0.25">
      <c r="B19" s="15" t="s">
        <v>29</v>
      </c>
      <c r="C19" s="16" t="s">
        <v>89</v>
      </c>
      <c r="D19" s="15" t="s">
        <v>100</v>
      </c>
      <c r="E19" s="15"/>
      <c r="F19" s="15"/>
      <c r="G19" s="15"/>
      <c r="H19" s="15"/>
      <c r="I19" s="15"/>
      <c r="J19" s="15"/>
      <c r="K19" s="88"/>
    </row>
    <row r="20" spans="2:11" x14ac:dyDescent="0.25">
      <c r="B20" s="15" t="s">
        <v>29</v>
      </c>
      <c r="C20" s="16" t="s">
        <v>91</v>
      </c>
      <c r="D20" s="15" t="s">
        <v>100</v>
      </c>
      <c r="E20" s="19"/>
      <c r="F20" s="19"/>
      <c r="G20" s="19"/>
      <c r="H20" s="19"/>
      <c r="I20" s="19"/>
      <c r="J20" s="19"/>
      <c r="K20" s="89"/>
    </row>
    <row r="21" spans="2:11" x14ac:dyDescent="0.25">
      <c r="B21" s="17" t="s">
        <v>92</v>
      </c>
      <c r="C21" s="20" t="s">
        <v>84</v>
      </c>
      <c r="D21" s="19" t="s">
        <v>100</v>
      </c>
      <c r="E21" s="19"/>
      <c r="F21" s="19"/>
      <c r="G21" s="19"/>
      <c r="H21" s="19"/>
      <c r="I21" s="19"/>
      <c r="J21" s="19"/>
      <c r="K21" s="89"/>
    </row>
    <row r="22" spans="2:11" x14ac:dyDescent="0.25">
      <c r="B22" s="20" t="s">
        <v>86</v>
      </c>
      <c r="C22" s="17" t="s">
        <v>89</v>
      </c>
      <c r="D22" s="19" t="s">
        <v>100</v>
      </c>
      <c r="E22" s="19"/>
      <c r="F22" s="19"/>
      <c r="G22" s="19"/>
      <c r="H22" s="19"/>
      <c r="I22" s="19"/>
      <c r="J22" s="19"/>
      <c r="K22" s="89"/>
    </row>
    <row r="23" spans="2:11" x14ac:dyDescent="0.25">
      <c r="B23" s="20" t="s">
        <v>86</v>
      </c>
      <c r="C23" s="17" t="s">
        <v>91</v>
      </c>
      <c r="D23" s="19" t="s">
        <v>100</v>
      </c>
      <c r="E23" s="19"/>
      <c r="F23" s="19"/>
      <c r="G23" s="19"/>
      <c r="H23" s="19"/>
      <c r="I23" s="19"/>
      <c r="J23" s="19"/>
      <c r="K23" s="89"/>
    </row>
    <row r="24" spans="2:11" x14ac:dyDescent="0.25">
      <c r="B24" s="106" t="s">
        <v>86</v>
      </c>
      <c r="C24" s="105" t="s">
        <v>84</v>
      </c>
      <c r="D24" s="107" t="s">
        <v>100</v>
      </c>
      <c r="E24" s="107"/>
      <c r="F24" s="107"/>
      <c r="G24" s="107"/>
      <c r="H24" s="107"/>
      <c r="I24" s="107"/>
      <c r="J24" s="107"/>
      <c r="K24" s="108"/>
    </row>
    <row r="26" spans="2:11" x14ac:dyDescent="0.25">
      <c r="B26" s="10" t="s">
        <v>43</v>
      </c>
      <c r="C26" s="6"/>
      <c r="D26" s="7"/>
    </row>
    <row r="27" spans="2:11" x14ac:dyDescent="0.25">
      <c r="B27" s="33"/>
      <c r="C27" s="6" t="s">
        <v>44</v>
      </c>
      <c r="D27" s="22" t="s">
        <v>45</v>
      </c>
    </row>
    <row r="28" spans="2:11" x14ac:dyDescent="0.25">
      <c r="B28" s="9"/>
      <c r="C28" s="6" t="s">
        <v>46</v>
      </c>
      <c r="D28" s="22" t="s">
        <v>47</v>
      </c>
    </row>
    <row r="29" spans="2:11" x14ac:dyDescent="0.25">
      <c r="B29" s="8"/>
      <c r="C29" s="6" t="s">
        <v>48</v>
      </c>
      <c r="D29" s="22" t="s">
        <v>49</v>
      </c>
    </row>
    <row r="30" spans="2:11" x14ac:dyDescent="0.25">
      <c r="B30" s="6"/>
      <c r="D30" s="22"/>
    </row>
    <row r="31" spans="2:11" x14ac:dyDescent="0.25">
      <c r="B31" s="6" t="s">
        <v>50</v>
      </c>
      <c r="C31" s="22" t="s">
        <v>102</v>
      </c>
      <c r="D31" s="6"/>
    </row>
    <row r="32" spans="2:11" x14ac:dyDescent="0.25">
      <c r="B32" s="6" t="s">
        <v>8</v>
      </c>
      <c r="C32" s="6" t="s">
        <v>103</v>
      </c>
    </row>
    <row r="33" spans="2:5" x14ac:dyDescent="0.25">
      <c r="B33" s="6" t="s">
        <v>20</v>
      </c>
      <c r="C33" s="6" t="s">
        <v>53</v>
      </c>
    </row>
    <row r="34" spans="2:5" x14ac:dyDescent="0.25">
      <c r="B34" s="6" t="s">
        <v>24</v>
      </c>
      <c r="C34" s="6" t="s">
        <v>54</v>
      </c>
      <c r="E34" s="4"/>
    </row>
    <row r="35" spans="2:5" x14ac:dyDescent="0.25">
      <c r="B35" s="6" t="s">
        <v>55</v>
      </c>
      <c r="C35" s="6" t="s">
        <v>56</v>
      </c>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86"/>
  <sheetViews>
    <sheetView zoomScale="55" zoomScaleNormal="55" workbookViewId="0"/>
  </sheetViews>
  <sheetFormatPr defaultColWidth="8.85546875" defaultRowHeight="15.75" x14ac:dyDescent="0.25"/>
  <cols>
    <col min="1" max="1" width="12.5703125" customWidth="1"/>
    <col min="2" max="2" width="24.85546875" customWidth="1"/>
    <col min="3" max="3" width="23.7109375" customWidth="1"/>
    <col min="4" max="4" width="17" customWidth="1"/>
    <col min="5" max="5" width="19.28515625" customWidth="1"/>
    <col min="6" max="6" width="18.140625" customWidth="1"/>
    <col min="7" max="7" width="21.85546875" customWidth="1"/>
    <col min="8" max="8" width="11.5703125" customWidth="1"/>
    <col min="9" max="9" width="15.85546875" customWidth="1"/>
    <col min="10" max="10" width="13.42578125" customWidth="1"/>
    <col min="11" max="11" width="9.140625" customWidth="1"/>
    <col min="12" max="12" width="25.140625" customWidth="1"/>
    <col min="13" max="13" width="25.5703125" customWidth="1"/>
    <col min="14" max="14" width="16.5703125" customWidth="1"/>
    <col min="15" max="15" width="21.140625" customWidth="1"/>
    <col min="16" max="16" width="18.5703125" customWidth="1"/>
    <col min="17" max="17" width="9.140625" customWidth="1"/>
    <col min="18" max="18" width="25.140625" customWidth="1"/>
    <col min="19" max="19" width="25.5703125" customWidth="1"/>
    <col min="20" max="20" width="11.28515625" customWidth="1"/>
    <col min="21" max="21" width="15.5703125" customWidth="1"/>
    <col min="22" max="22" width="13.140625" customWidth="1"/>
    <col min="23" max="23" width="9.140625" customWidth="1"/>
    <col min="24" max="24" width="25.140625" customWidth="1"/>
    <col min="25" max="25" width="25.5703125" customWidth="1"/>
    <col min="26" max="29" width="12.5703125" bestFit="1" customWidth="1"/>
    <col min="30" max="30" width="6.42578125" customWidth="1"/>
    <col min="31" max="33" width="12.5703125" bestFit="1" customWidth="1"/>
    <col min="34" max="34" width="6.42578125" customWidth="1"/>
    <col min="35" max="49" width="12.5703125" bestFit="1" customWidth="1"/>
    <col min="50" max="50" width="7.42578125" customWidth="1"/>
    <col min="51" max="51" width="12.28515625" bestFit="1" customWidth="1"/>
  </cols>
  <sheetData>
    <row r="1" spans="1:25" ht="20.25" x14ac:dyDescent="0.3">
      <c r="A1" s="24" t="s">
        <v>104</v>
      </c>
    </row>
    <row r="2" spans="1:25" ht="18" x14ac:dyDescent="0.25">
      <c r="A2" s="73" t="s">
        <v>3</v>
      </c>
    </row>
    <row r="3" spans="1:25" x14ac:dyDescent="0.25">
      <c r="A3" s="11"/>
      <c r="B3" s="11"/>
      <c r="C3" s="11"/>
      <c r="D3" s="132"/>
      <c r="E3" s="132"/>
      <c r="F3" s="132"/>
      <c r="G3" s="133" t="s">
        <v>105</v>
      </c>
      <c r="H3" s="133"/>
      <c r="I3" s="133"/>
      <c r="J3" s="133"/>
      <c r="K3" s="133"/>
      <c r="L3" s="133"/>
      <c r="M3" s="133" t="s">
        <v>106</v>
      </c>
      <c r="N3" s="133"/>
      <c r="O3" s="133"/>
      <c r="P3" s="133"/>
      <c r="Q3" s="133"/>
      <c r="R3" s="133"/>
      <c r="S3" s="133" t="s">
        <v>107</v>
      </c>
      <c r="T3" s="133"/>
      <c r="U3" s="133"/>
      <c r="V3" s="133"/>
      <c r="W3" s="133"/>
      <c r="X3" s="133"/>
    </row>
    <row r="4" spans="1:25" x14ac:dyDescent="0.25">
      <c r="A4" s="110" t="s">
        <v>529</v>
      </c>
      <c r="B4" s="110" t="s">
        <v>5</v>
      </c>
      <c r="C4" s="100" t="s">
        <v>4</v>
      </c>
      <c r="D4" s="100" t="s">
        <v>6</v>
      </c>
      <c r="E4" s="134" t="s">
        <v>7</v>
      </c>
      <c r="F4" s="134" t="s">
        <v>9</v>
      </c>
      <c r="G4" s="134" t="s">
        <v>10</v>
      </c>
      <c r="H4" s="134" t="s">
        <v>108</v>
      </c>
      <c r="I4" s="134" t="s">
        <v>109</v>
      </c>
      <c r="J4" s="134" t="s">
        <v>110</v>
      </c>
      <c r="K4" s="134" t="s">
        <v>12</v>
      </c>
      <c r="L4" s="130" t="s">
        <v>13</v>
      </c>
      <c r="M4" s="130" t="s">
        <v>14</v>
      </c>
      <c r="N4" s="134" t="s">
        <v>111</v>
      </c>
      <c r="O4" s="134" t="s">
        <v>112</v>
      </c>
      <c r="P4" s="134" t="s">
        <v>113</v>
      </c>
      <c r="Q4" s="134" t="s">
        <v>17</v>
      </c>
      <c r="R4" s="130" t="s">
        <v>18</v>
      </c>
      <c r="S4" s="130" t="s">
        <v>19</v>
      </c>
      <c r="T4" s="134" t="s">
        <v>114</v>
      </c>
      <c r="U4" s="134" t="s">
        <v>73</v>
      </c>
      <c r="V4" s="134" t="s">
        <v>74</v>
      </c>
      <c r="W4" s="134" t="s">
        <v>21</v>
      </c>
      <c r="X4" s="130" t="s">
        <v>22</v>
      </c>
      <c r="Y4" s="130" t="s">
        <v>23</v>
      </c>
    </row>
    <row r="5" spans="1:25" x14ac:dyDescent="0.25">
      <c r="A5" s="386" t="s">
        <v>522</v>
      </c>
      <c r="B5" s="95" t="s">
        <v>38</v>
      </c>
      <c r="C5" s="19" t="s">
        <v>84</v>
      </c>
      <c r="D5" s="20" t="s">
        <v>115</v>
      </c>
      <c r="E5" s="562">
        <v>33</v>
      </c>
      <c r="F5" s="562">
        <v>27640</v>
      </c>
      <c r="G5" s="504">
        <v>0.3</v>
      </c>
      <c r="H5" s="562">
        <v>13591</v>
      </c>
      <c r="I5" s="562">
        <v>6362</v>
      </c>
      <c r="J5" s="494">
        <v>0.44800000000000001</v>
      </c>
      <c r="K5" s="494">
        <v>4.3E-3</v>
      </c>
      <c r="L5" s="494">
        <v>0.43959999999999999</v>
      </c>
      <c r="M5" s="494">
        <v>0.45639999999999997</v>
      </c>
      <c r="N5" s="564">
        <v>229</v>
      </c>
      <c r="O5" s="564">
        <v>208</v>
      </c>
      <c r="P5" s="494">
        <v>0.90400000000000003</v>
      </c>
      <c r="Q5" s="494">
        <v>1.95E-2</v>
      </c>
      <c r="R5" s="494">
        <v>0.86580000000000001</v>
      </c>
      <c r="S5" s="653">
        <v>0.94220000000000004</v>
      </c>
      <c r="T5" s="644">
        <v>13820</v>
      </c>
      <c r="U5" s="644">
        <v>6570</v>
      </c>
      <c r="V5" s="668">
        <v>0.44800000000000001</v>
      </c>
      <c r="W5" s="668">
        <v>4.1999999999999997E-3</v>
      </c>
      <c r="X5" s="668">
        <v>0.43980000000000002</v>
      </c>
      <c r="Y5" s="668">
        <v>0.45619999999999999</v>
      </c>
    </row>
    <row r="6" spans="1:25" x14ac:dyDescent="0.25">
      <c r="A6" s="386" t="s">
        <v>522</v>
      </c>
      <c r="B6" s="95" t="s">
        <v>92</v>
      </c>
      <c r="C6" s="20" t="s">
        <v>84</v>
      </c>
      <c r="D6" s="20" t="s">
        <v>115</v>
      </c>
      <c r="E6" s="562">
        <v>33</v>
      </c>
      <c r="F6" s="562">
        <v>27894</v>
      </c>
      <c r="G6" s="504">
        <v>0.7</v>
      </c>
      <c r="H6" s="562">
        <v>13816</v>
      </c>
      <c r="I6" s="562">
        <v>4289</v>
      </c>
      <c r="J6" s="494">
        <v>0.32200000000000001</v>
      </c>
      <c r="K6" s="494">
        <v>4.0000000000000001E-3</v>
      </c>
      <c r="L6" s="494">
        <v>0.31419999999999998</v>
      </c>
      <c r="M6" s="494">
        <v>0.32979999999999998</v>
      </c>
      <c r="N6" s="564">
        <v>131</v>
      </c>
      <c r="O6" s="564">
        <v>116</v>
      </c>
      <c r="P6" s="494">
        <v>0.92</v>
      </c>
      <c r="Q6" s="494">
        <v>2.3699999999999999E-2</v>
      </c>
      <c r="R6" s="494">
        <v>0.87350000000000005</v>
      </c>
      <c r="S6" s="653">
        <v>0.96650000000000003</v>
      </c>
      <c r="T6" s="562">
        <v>13947</v>
      </c>
      <c r="U6" s="562">
        <v>4405</v>
      </c>
      <c r="V6" s="494">
        <v>0.32200000000000001</v>
      </c>
      <c r="W6" s="494">
        <v>4.0000000000000001E-3</v>
      </c>
      <c r="X6" s="494">
        <v>0.31419999999999998</v>
      </c>
      <c r="Y6" s="494">
        <v>0.32979999999999998</v>
      </c>
    </row>
    <row r="7" spans="1:25" x14ac:dyDescent="0.25">
      <c r="A7" s="386" t="s">
        <v>522</v>
      </c>
      <c r="B7" s="87" t="s">
        <v>86</v>
      </c>
      <c r="C7" s="17" t="s">
        <v>89</v>
      </c>
      <c r="D7" s="20" t="s">
        <v>115</v>
      </c>
      <c r="E7" s="562">
        <v>33</v>
      </c>
      <c r="F7" s="562">
        <v>27894</v>
      </c>
      <c r="G7" s="504">
        <v>0.7</v>
      </c>
      <c r="H7" s="562">
        <v>13816</v>
      </c>
      <c r="I7" s="562">
        <v>4289</v>
      </c>
      <c r="J7" s="494">
        <v>0.32200000000000001</v>
      </c>
      <c r="K7" s="494">
        <v>4.0000000000000001E-3</v>
      </c>
      <c r="L7" s="494">
        <v>0.31419999999999998</v>
      </c>
      <c r="M7" s="494">
        <v>0.32979999999999998</v>
      </c>
      <c r="N7" s="564">
        <v>131</v>
      </c>
      <c r="O7" s="564">
        <v>116</v>
      </c>
      <c r="P7" s="494">
        <v>0.92</v>
      </c>
      <c r="Q7" s="494">
        <v>2.3699999999999999E-2</v>
      </c>
      <c r="R7" s="494">
        <v>0.87350000000000005</v>
      </c>
      <c r="S7" s="653">
        <v>0.96650000000000003</v>
      </c>
      <c r="T7" s="562">
        <v>13947</v>
      </c>
      <c r="U7" s="562">
        <v>4405</v>
      </c>
      <c r="V7" s="494">
        <v>0.32200000000000001</v>
      </c>
      <c r="W7" s="494">
        <v>4.0000000000000001E-3</v>
      </c>
      <c r="X7" s="494">
        <v>0.31419999999999998</v>
      </c>
      <c r="Y7" s="494">
        <v>0.32979999999999998</v>
      </c>
    </row>
    <row r="8" spans="1:25" x14ac:dyDescent="0.25">
      <c r="A8" s="386" t="s">
        <v>522</v>
      </c>
      <c r="B8" s="87" t="s">
        <v>86</v>
      </c>
      <c r="C8" s="17" t="s">
        <v>91</v>
      </c>
      <c r="D8" s="20" t="s">
        <v>115</v>
      </c>
      <c r="E8" s="562">
        <v>33</v>
      </c>
      <c r="F8" s="562">
        <v>27640</v>
      </c>
      <c r="G8" s="504">
        <v>0.3</v>
      </c>
      <c r="H8" s="562">
        <v>13591</v>
      </c>
      <c r="I8" s="562">
        <v>6362</v>
      </c>
      <c r="J8" s="494">
        <v>0.44800000000000001</v>
      </c>
      <c r="K8" s="494">
        <v>4.3E-3</v>
      </c>
      <c r="L8" s="494">
        <v>0.43959999999999999</v>
      </c>
      <c r="M8" s="494">
        <v>0.45639999999999997</v>
      </c>
      <c r="N8" s="564">
        <v>229</v>
      </c>
      <c r="O8" s="564">
        <v>208</v>
      </c>
      <c r="P8" s="494">
        <v>0.90400000000000003</v>
      </c>
      <c r="Q8" s="494">
        <v>1.95E-2</v>
      </c>
      <c r="R8" s="494">
        <v>0.86580000000000001</v>
      </c>
      <c r="S8" s="653">
        <v>0.94220000000000004</v>
      </c>
      <c r="T8" s="562">
        <v>13820</v>
      </c>
      <c r="U8" s="562">
        <v>6570</v>
      </c>
      <c r="V8" s="494">
        <v>0.44800000000000001</v>
      </c>
      <c r="W8" s="494">
        <v>4.1999999999999997E-3</v>
      </c>
      <c r="X8" s="494">
        <v>0.43980000000000002</v>
      </c>
      <c r="Y8" s="494">
        <v>0.45619999999999999</v>
      </c>
    </row>
    <row r="9" spans="1:25" x14ac:dyDescent="0.25">
      <c r="A9" s="388" t="s">
        <v>522</v>
      </c>
      <c r="B9" s="105" t="s">
        <v>86</v>
      </c>
      <c r="C9" s="106" t="s">
        <v>84</v>
      </c>
      <c r="D9" s="106" t="s">
        <v>115</v>
      </c>
      <c r="E9" s="563">
        <v>66</v>
      </c>
      <c r="F9" s="563">
        <v>55534</v>
      </c>
      <c r="G9" s="620">
        <v>1</v>
      </c>
      <c r="H9" s="563">
        <v>27407</v>
      </c>
      <c r="I9" s="563">
        <v>10651</v>
      </c>
      <c r="J9" s="538">
        <v>0.35499999999999998</v>
      </c>
      <c r="K9" s="538">
        <v>2.8999999999999998E-3</v>
      </c>
      <c r="L9" s="538">
        <v>0.3493</v>
      </c>
      <c r="M9" s="538">
        <v>0.36070000000000002</v>
      </c>
      <c r="N9" s="565">
        <v>360</v>
      </c>
      <c r="O9" s="565">
        <v>324</v>
      </c>
      <c r="P9" s="538">
        <v>0.91200000000000003</v>
      </c>
      <c r="Q9" s="538">
        <v>1.49E-2</v>
      </c>
      <c r="R9" s="538">
        <v>0.88280000000000003</v>
      </c>
      <c r="S9" s="654">
        <v>0.94120000000000004</v>
      </c>
      <c r="T9" s="645">
        <v>27767</v>
      </c>
      <c r="U9" s="645">
        <v>10975</v>
      </c>
      <c r="V9" s="654">
        <v>0.35499999999999998</v>
      </c>
      <c r="W9" s="654">
        <v>2.8999999999999998E-3</v>
      </c>
      <c r="X9" s="654">
        <v>0.3493</v>
      </c>
      <c r="Y9" s="654">
        <v>0.36070000000000002</v>
      </c>
    </row>
    <row r="10" spans="1:25" x14ac:dyDescent="0.25">
      <c r="A10" s="386" t="s">
        <v>530</v>
      </c>
      <c r="B10" s="95" t="s">
        <v>38</v>
      </c>
      <c r="C10" s="19" t="s">
        <v>84</v>
      </c>
      <c r="D10" s="20" t="s">
        <v>115</v>
      </c>
      <c r="E10" s="562">
        <v>15</v>
      </c>
      <c r="F10" s="562">
        <v>1901.3</v>
      </c>
      <c r="G10" s="504">
        <v>0.13950109999999999</v>
      </c>
      <c r="H10" s="562">
        <v>803</v>
      </c>
      <c r="I10" s="562">
        <v>214</v>
      </c>
      <c r="J10" s="494">
        <v>0.2420891</v>
      </c>
      <c r="K10" s="494">
        <v>4.3315409999999999E-2</v>
      </c>
      <c r="L10" s="494">
        <v>0.1666406</v>
      </c>
      <c r="M10" s="494">
        <v>0.33784890000000001</v>
      </c>
      <c r="N10" s="564">
        <v>6</v>
      </c>
      <c r="O10" s="564">
        <v>4</v>
      </c>
      <c r="P10" s="494"/>
      <c r="Q10" s="494"/>
      <c r="R10" s="494"/>
      <c r="S10" s="653"/>
      <c r="T10" s="644">
        <v>809</v>
      </c>
      <c r="U10" s="644">
        <v>218</v>
      </c>
      <c r="V10" s="668">
        <v>0.24371889999999999</v>
      </c>
      <c r="W10" s="668">
        <v>4.4724600000000003E-2</v>
      </c>
      <c r="X10" s="668">
        <v>0.1660615</v>
      </c>
      <c r="Y10" s="668">
        <v>0.3427656</v>
      </c>
    </row>
    <row r="11" spans="1:25" x14ac:dyDescent="0.25">
      <c r="A11" s="386" t="s">
        <v>530</v>
      </c>
      <c r="B11" s="95" t="s">
        <v>92</v>
      </c>
      <c r="C11" s="20" t="s">
        <v>84</v>
      </c>
      <c r="D11" s="20" t="s">
        <v>115</v>
      </c>
      <c r="E11" s="562">
        <v>41</v>
      </c>
      <c r="F11" s="562">
        <v>7328.25</v>
      </c>
      <c r="G11" s="504">
        <v>0.86049889999999996</v>
      </c>
      <c r="H11" s="562">
        <v>5761</v>
      </c>
      <c r="I11" s="562">
        <v>1735</v>
      </c>
      <c r="J11" s="494">
        <v>0.23692170000000001</v>
      </c>
      <c r="K11" s="494">
        <v>3.402736E-2</v>
      </c>
      <c r="L11" s="494">
        <v>0.17609320000000001</v>
      </c>
      <c r="M11" s="494">
        <v>0.31083519999999998</v>
      </c>
      <c r="N11" s="564">
        <v>209</v>
      </c>
      <c r="O11" s="564">
        <v>152</v>
      </c>
      <c r="P11" s="494">
        <v>0.67190649999999996</v>
      </c>
      <c r="Q11" s="494">
        <v>5.757578E-2</v>
      </c>
      <c r="R11" s="494">
        <v>0.54950096999999998</v>
      </c>
      <c r="S11" s="653">
        <v>0.77469010000000005</v>
      </c>
      <c r="T11" s="562">
        <v>5970</v>
      </c>
      <c r="U11" s="562">
        <v>1887</v>
      </c>
      <c r="V11" s="494">
        <v>0.2487268</v>
      </c>
      <c r="W11" s="494">
        <v>3.43428E-2</v>
      </c>
      <c r="X11" s="494">
        <v>0.18693609999999999</v>
      </c>
      <c r="Y11" s="494">
        <v>0.32283230000000002</v>
      </c>
    </row>
    <row r="12" spans="1:25" x14ac:dyDescent="0.25">
      <c r="A12" s="386" t="s">
        <v>530</v>
      </c>
      <c r="B12" s="87" t="s">
        <v>86</v>
      </c>
      <c r="C12" s="17" t="s">
        <v>89</v>
      </c>
      <c r="D12" s="20" t="s">
        <v>115</v>
      </c>
      <c r="E12" s="562">
        <v>52</v>
      </c>
      <c r="F12" s="562">
        <v>5208</v>
      </c>
      <c r="G12" s="504">
        <v>0.84461160000000002</v>
      </c>
      <c r="H12" s="562">
        <v>3764</v>
      </c>
      <c r="I12" s="562">
        <v>1130</v>
      </c>
      <c r="J12" s="494">
        <v>0.2387282</v>
      </c>
      <c r="K12" s="494">
        <v>3.454608E-2</v>
      </c>
      <c r="L12" s="494">
        <v>0.17700170000000001</v>
      </c>
      <c r="M12" s="494">
        <v>0.31377379999999999</v>
      </c>
      <c r="N12" s="564">
        <v>98</v>
      </c>
      <c r="O12" s="564">
        <v>68</v>
      </c>
      <c r="P12" s="494">
        <v>0.64713100000000001</v>
      </c>
      <c r="Q12" s="494">
        <v>6.7682069999999997E-2</v>
      </c>
      <c r="R12" s="494">
        <v>0.50460400000000005</v>
      </c>
      <c r="S12" s="653">
        <v>0.76754259999999996</v>
      </c>
      <c r="T12" s="562">
        <v>3862</v>
      </c>
      <c r="U12" s="562">
        <v>1198</v>
      </c>
      <c r="V12" s="494">
        <v>0.24834680000000001</v>
      </c>
      <c r="W12" s="494">
        <v>3.5002169999999999E-2</v>
      </c>
      <c r="X12" s="494">
        <v>0.18550920000000001</v>
      </c>
      <c r="Y12" s="494">
        <v>0.32400230000000002</v>
      </c>
    </row>
    <row r="13" spans="1:25" x14ac:dyDescent="0.25">
      <c r="A13" s="386" t="s">
        <v>530</v>
      </c>
      <c r="B13" s="87" t="s">
        <v>86</v>
      </c>
      <c r="C13" s="17" t="s">
        <v>91</v>
      </c>
      <c r="D13" s="20" t="s">
        <v>115</v>
      </c>
      <c r="E13" s="562">
        <v>53</v>
      </c>
      <c r="F13" s="562">
        <v>4021.55</v>
      </c>
      <c r="G13" s="504">
        <v>0.15538840000000001</v>
      </c>
      <c r="H13" s="562">
        <v>2800</v>
      </c>
      <c r="I13" s="562">
        <v>819</v>
      </c>
      <c r="J13" s="494">
        <v>0.23179089999999999</v>
      </c>
      <c r="K13" s="494">
        <v>4.1226449999999998E-2</v>
      </c>
      <c r="L13" s="494">
        <v>0.1600888</v>
      </c>
      <c r="M13" s="494">
        <v>0.32324799999999998</v>
      </c>
      <c r="N13" s="564">
        <v>117</v>
      </c>
      <c r="O13" s="564">
        <v>88</v>
      </c>
      <c r="P13" s="494">
        <v>0.73435819999999996</v>
      </c>
      <c r="Q13" s="494">
        <v>6.2016670000000003E-2</v>
      </c>
      <c r="R13" s="494">
        <v>0.59534929999999997</v>
      </c>
      <c r="S13" s="653">
        <v>0.83856269999999999</v>
      </c>
      <c r="T13" s="562">
        <v>2917</v>
      </c>
      <c r="U13" s="562">
        <v>907</v>
      </c>
      <c r="V13" s="494">
        <v>0.24629599999999999</v>
      </c>
      <c r="W13" s="494">
        <v>4.0164180000000001E-2</v>
      </c>
      <c r="X13" s="494">
        <v>0.1754156</v>
      </c>
      <c r="Y13" s="494">
        <v>0.33420879999999997</v>
      </c>
    </row>
    <row r="14" spans="1:25" x14ac:dyDescent="0.25">
      <c r="A14" s="388" t="s">
        <v>530</v>
      </c>
      <c r="B14" s="105" t="s">
        <v>86</v>
      </c>
      <c r="C14" s="106" t="s">
        <v>84</v>
      </c>
      <c r="D14" s="106" t="s">
        <v>115</v>
      </c>
      <c r="E14" s="563">
        <v>56</v>
      </c>
      <c r="F14" s="563">
        <v>9299.5499999999993</v>
      </c>
      <c r="G14" s="620">
        <v>1</v>
      </c>
      <c r="H14" s="563">
        <v>6564</v>
      </c>
      <c r="I14" s="563">
        <v>1949</v>
      </c>
      <c r="J14" s="538">
        <v>0.23765520000000001</v>
      </c>
      <c r="K14" s="538">
        <v>2.984262E-2</v>
      </c>
      <c r="L14" s="538">
        <v>0.18356600000000001</v>
      </c>
      <c r="M14" s="538">
        <v>0.30179080000000003</v>
      </c>
      <c r="N14" s="565">
        <v>215</v>
      </c>
      <c r="O14" s="565">
        <v>156</v>
      </c>
      <c r="P14" s="538">
        <v>0.66317879999999996</v>
      </c>
      <c r="Q14" s="538">
        <v>5.7065289999999998E-2</v>
      </c>
      <c r="R14" s="538">
        <v>0.54255799999999998</v>
      </c>
      <c r="S14" s="654">
        <v>0.76572720000000005</v>
      </c>
      <c r="T14" s="645">
        <v>6779</v>
      </c>
      <c r="U14" s="645">
        <v>2105</v>
      </c>
      <c r="V14" s="654">
        <v>0.2480282</v>
      </c>
      <c r="W14" s="654">
        <v>3.0201059999999998E-2</v>
      </c>
      <c r="X14" s="654">
        <v>0.19303400000000001</v>
      </c>
      <c r="Y14" s="654">
        <v>0.31262020000000001</v>
      </c>
    </row>
    <row r="15" spans="1:25" x14ac:dyDescent="0.25">
      <c r="A15" s="386" t="s">
        <v>594</v>
      </c>
      <c r="B15" s="95" t="s">
        <v>38</v>
      </c>
      <c r="C15" s="19" t="s">
        <v>84</v>
      </c>
      <c r="D15" s="20" t="s">
        <v>115</v>
      </c>
      <c r="E15" s="562">
        <v>25</v>
      </c>
      <c r="F15" s="562">
        <v>1223</v>
      </c>
      <c r="G15" s="504">
        <v>0.23650268162787641</v>
      </c>
      <c r="H15" s="562">
        <v>1223</v>
      </c>
      <c r="I15" s="562">
        <v>443</v>
      </c>
      <c r="J15" s="494">
        <v>0.27027733789546349</v>
      </c>
      <c r="K15" s="494">
        <v>1.3756189627913668E-2</v>
      </c>
      <c r="L15" s="494">
        <v>0.24538724164224832</v>
      </c>
      <c r="M15" s="494">
        <v>0.29516743414867863</v>
      </c>
      <c r="N15" s="564">
        <v>1</v>
      </c>
      <c r="O15" s="564">
        <v>1</v>
      </c>
      <c r="P15" s="494"/>
      <c r="Q15" s="494"/>
      <c r="R15" s="494"/>
      <c r="S15" s="653"/>
      <c r="T15" s="644">
        <v>1224</v>
      </c>
      <c r="U15" s="644">
        <v>445</v>
      </c>
      <c r="V15" s="668">
        <v>0.27151643618125443</v>
      </c>
      <c r="W15" s="668">
        <v>1.3754793920120563E-2</v>
      </c>
      <c r="X15" s="668">
        <v>0.24660072410520464</v>
      </c>
      <c r="Y15" s="668">
        <v>0.29643214825730424</v>
      </c>
    </row>
    <row r="16" spans="1:25" x14ac:dyDescent="0.25">
      <c r="A16" s="386" t="s">
        <v>594</v>
      </c>
      <c r="B16" s="95" t="s">
        <v>92</v>
      </c>
      <c r="C16" s="20" t="s">
        <v>84</v>
      </c>
      <c r="D16" s="20" t="s">
        <v>115</v>
      </c>
      <c r="E16" s="562">
        <v>31</v>
      </c>
      <c r="F16" s="562">
        <v>5187</v>
      </c>
      <c r="G16" s="504">
        <v>0.76349731837212353</v>
      </c>
      <c r="H16" s="562">
        <v>5187</v>
      </c>
      <c r="I16" s="562">
        <v>417</v>
      </c>
      <c r="J16" s="494">
        <v>0.17802072755909229</v>
      </c>
      <c r="K16" s="494">
        <v>3.7756759430061164E-3</v>
      </c>
      <c r="L16" s="494">
        <v>0.16761041746096073</v>
      </c>
      <c r="M16" s="494">
        <v>0.18843103765722374</v>
      </c>
      <c r="N16" s="564">
        <v>30</v>
      </c>
      <c r="O16" s="564">
        <v>6</v>
      </c>
      <c r="P16" s="494">
        <v>0.36220893320227121</v>
      </c>
      <c r="Q16" s="494">
        <v>7.4278135270820736E-2</v>
      </c>
      <c r="R16" s="494">
        <v>0.19021456023885963</v>
      </c>
      <c r="S16" s="653">
        <v>0.53420330616568279</v>
      </c>
      <c r="T16" s="562">
        <v>5217</v>
      </c>
      <c r="U16" s="562">
        <v>423</v>
      </c>
      <c r="V16" s="494">
        <v>0.17815488290685996</v>
      </c>
      <c r="W16" s="494">
        <v>3.7794584084441E-3</v>
      </c>
      <c r="X16" s="494">
        <v>0.16777148474889578</v>
      </c>
      <c r="Y16" s="494">
        <v>0.18853828106482415</v>
      </c>
    </row>
    <row r="17" spans="1:25" x14ac:dyDescent="0.25">
      <c r="A17" s="386" t="s">
        <v>594</v>
      </c>
      <c r="B17" s="87" t="s">
        <v>86</v>
      </c>
      <c r="C17" s="17" t="s">
        <v>89</v>
      </c>
      <c r="D17" s="20" t="s">
        <v>115</v>
      </c>
      <c r="E17" s="562">
        <v>56</v>
      </c>
      <c r="F17" s="562">
        <v>2747</v>
      </c>
      <c r="G17" s="504">
        <v>0.7142857142857143</v>
      </c>
      <c r="H17" s="562">
        <v>2747</v>
      </c>
      <c r="I17" s="562">
        <v>261</v>
      </c>
      <c r="J17" s="494">
        <v>0.19609875889988382</v>
      </c>
      <c r="K17" s="494">
        <v>5.6053781504077031E-3</v>
      </c>
      <c r="L17" s="494">
        <v>0.18125084249573437</v>
      </c>
      <c r="M17" s="494">
        <v>0.2109466753040331</v>
      </c>
      <c r="N17" s="564">
        <v>11</v>
      </c>
      <c r="O17" s="564">
        <v>3</v>
      </c>
      <c r="P17" s="494"/>
      <c r="Q17" s="494"/>
      <c r="R17" s="494"/>
      <c r="S17" s="653"/>
      <c r="T17" s="562">
        <v>2758</v>
      </c>
      <c r="U17" s="562">
        <v>265</v>
      </c>
      <c r="V17" s="494">
        <v>0.19708634711139664</v>
      </c>
      <c r="W17" s="494">
        <v>5.6126948514419869E-3</v>
      </c>
      <c r="X17" s="494">
        <v>0.18223993088923179</v>
      </c>
      <c r="Y17" s="494">
        <v>0.21193276333356148</v>
      </c>
    </row>
    <row r="18" spans="1:25" x14ac:dyDescent="0.25">
      <c r="A18" s="386" t="s">
        <v>594</v>
      </c>
      <c r="B18" s="87" t="s">
        <v>86</v>
      </c>
      <c r="C18" s="17" t="s">
        <v>91</v>
      </c>
      <c r="D18" s="20" t="s">
        <v>115</v>
      </c>
      <c r="E18" s="562">
        <v>56</v>
      </c>
      <c r="F18" s="562">
        <v>3663</v>
      </c>
      <c r="G18" s="504">
        <v>0.2857142857142857</v>
      </c>
      <c r="H18" s="562">
        <v>3663</v>
      </c>
      <c r="I18" s="562">
        <v>599</v>
      </c>
      <c r="J18" s="494">
        <v>0.21296641949979447</v>
      </c>
      <c r="K18" s="494">
        <v>6.1116954234637184E-3</v>
      </c>
      <c r="L18" s="494">
        <v>0.19970805946780915</v>
      </c>
      <c r="M18" s="494">
        <v>0.22622477953177964</v>
      </c>
      <c r="N18" s="564">
        <v>20</v>
      </c>
      <c r="O18" s="564">
        <v>4</v>
      </c>
      <c r="P18" s="494">
        <v>0.57328060685462112</v>
      </c>
      <c r="Q18" s="494">
        <v>9.1766293548224687E-2</v>
      </c>
      <c r="R18" s="494">
        <v>0.35651224821631738</v>
      </c>
      <c r="S18" s="653">
        <v>0.7900489654929248</v>
      </c>
      <c r="T18" s="562">
        <v>3683</v>
      </c>
      <c r="U18" s="562">
        <v>603</v>
      </c>
      <c r="V18" s="494">
        <v>0.21203521076702167</v>
      </c>
      <c r="W18" s="494">
        <v>6.0980418898786293E-3</v>
      </c>
      <c r="X18" s="494">
        <v>0.19883403508699679</v>
      </c>
      <c r="Y18" s="494">
        <v>0.22523638644704655</v>
      </c>
    </row>
    <row r="19" spans="1:25" x14ac:dyDescent="0.25">
      <c r="A19" s="388" t="s">
        <v>594</v>
      </c>
      <c r="B19" s="105" t="s">
        <v>86</v>
      </c>
      <c r="C19" s="106" t="s">
        <v>84</v>
      </c>
      <c r="D19" s="106" t="s">
        <v>115</v>
      </c>
      <c r="E19" s="563">
        <v>56</v>
      </c>
      <c r="F19" s="563">
        <v>6410</v>
      </c>
      <c r="G19" s="620">
        <v>1</v>
      </c>
      <c r="H19" s="563">
        <v>6410</v>
      </c>
      <c r="I19" s="563">
        <v>860</v>
      </c>
      <c r="J19" s="538">
        <v>0.2008175440240281</v>
      </c>
      <c r="K19" s="538">
        <v>4.2594720500678269E-3</v>
      </c>
      <c r="L19" s="538">
        <v>0.19101021257370152</v>
      </c>
      <c r="M19" s="538">
        <v>0.21062487547435518</v>
      </c>
      <c r="N19" s="565">
        <v>31</v>
      </c>
      <c r="O19" s="565">
        <v>7</v>
      </c>
      <c r="P19" s="538">
        <v>0.38459614983493384</v>
      </c>
      <c r="Q19" s="538">
        <v>7.6336513330317629E-2</v>
      </c>
      <c r="R19" s="538">
        <v>0.21333541818421076</v>
      </c>
      <c r="S19" s="654">
        <v>0.55585688148565693</v>
      </c>
      <c r="T19" s="645">
        <v>6441</v>
      </c>
      <c r="U19" s="645">
        <v>868</v>
      </c>
      <c r="V19" s="654">
        <v>0.20126616274427758</v>
      </c>
      <c r="W19" s="654">
        <v>4.2550841305881142E-3</v>
      </c>
      <c r="X19" s="654">
        <v>0.19147428806303837</v>
      </c>
      <c r="Y19" s="654">
        <v>0.21105803742551679</v>
      </c>
    </row>
    <row r="20" spans="1:25" x14ac:dyDescent="0.25">
      <c r="A20" s="386" t="s">
        <v>633</v>
      </c>
      <c r="B20" s="95" t="s">
        <v>38</v>
      </c>
      <c r="C20" s="19" t="s">
        <v>84</v>
      </c>
      <c r="D20" s="20" t="s">
        <v>115</v>
      </c>
      <c r="E20" s="562">
        <v>10</v>
      </c>
      <c r="F20" s="562">
        <v>3294</v>
      </c>
      <c r="G20" s="504">
        <v>5.0127398281145429E-6</v>
      </c>
      <c r="H20" s="562">
        <v>3294</v>
      </c>
      <c r="I20" s="562">
        <v>2032</v>
      </c>
      <c r="J20" s="494">
        <v>0.61687917425622341</v>
      </c>
      <c r="K20" s="494">
        <v>8.4704432476424216E-3</v>
      </c>
      <c r="L20" s="494">
        <v>0.60027710549084423</v>
      </c>
      <c r="M20" s="494">
        <v>0.63348124302160258</v>
      </c>
      <c r="N20" s="564"/>
      <c r="O20" s="564"/>
      <c r="P20" s="494"/>
      <c r="Q20" s="494"/>
      <c r="R20" s="494"/>
      <c r="S20" s="653"/>
      <c r="T20" s="644"/>
      <c r="U20" s="644"/>
      <c r="V20" s="668"/>
      <c r="W20" s="668"/>
      <c r="X20" s="668"/>
      <c r="Y20" s="668"/>
    </row>
    <row r="21" spans="1:25" x14ac:dyDescent="0.25">
      <c r="A21" s="386" t="s">
        <v>633</v>
      </c>
      <c r="B21" s="95" t="s">
        <v>92</v>
      </c>
      <c r="C21" s="20" t="s">
        <v>84</v>
      </c>
      <c r="D21" s="20" t="s">
        <v>115</v>
      </c>
      <c r="E21" s="562">
        <v>10</v>
      </c>
      <c r="F21" s="562">
        <v>3344</v>
      </c>
      <c r="G21" s="504">
        <v>9.4758596001314995E-6</v>
      </c>
      <c r="H21" s="562">
        <v>3344</v>
      </c>
      <c r="I21" s="562">
        <v>1306</v>
      </c>
      <c r="J21" s="494">
        <v>0.39055023923444976</v>
      </c>
      <c r="K21" s="494">
        <v>8.436732418893202E-3</v>
      </c>
      <c r="L21" s="494">
        <v>0.37401424369341907</v>
      </c>
      <c r="M21" s="494">
        <v>0.40708623477548045</v>
      </c>
      <c r="N21" s="564"/>
      <c r="O21" s="564"/>
      <c r="P21" s="494"/>
      <c r="Q21" s="494"/>
      <c r="R21" s="494"/>
      <c r="S21" s="653"/>
      <c r="T21" s="562"/>
      <c r="U21" s="562"/>
      <c r="V21" s="494"/>
      <c r="W21" s="494"/>
      <c r="X21" s="494"/>
      <c r="Y21" s="494"/>
    </row>
    <row r="22" spans="1:25" x14ac:dyDescent="0.25">
      <c r="A22" s="386" t="s">
        <v>633</v>
      </c>
      <c r="B22" s="87" t="s">
        <v>86</v>
      </c>
      <c r="C22" s="17" t="s">
        <v>89</v>
      </c>
      <c r="D22" s="20" t="s">
        <v>115</v>
      </c>
      <c r="E22" s="562">
        <v>20</v>
      </c>
      <c r="F22" s="562">
        <v>3254</v>
      </c>
      <c r="G22" s="504">
        <v>1.0965031309002148E-5</v>
      </c>
      <c r="H22" s="562">
        <v>3254</v>
      </c>
      <c r="I22" s="562">
        <v>1444</v>
      </c>
      <c r="J22" s="494">
        <v>0.4437615242778119</v>
      </c>
      <c r="K22" s="494">
        <v>8.7095669348079933E-3</v>
      </c>
      <c r="L22" s="494">
        <v>0.42669077308558823</v>
      </c>
      <c r="M22" s="494">
        <v>0.46083227547003558</v>
      </c>
      <c r="N22" s="564"/>
      <c r="O22" s="564"/>
      <c r="P22" s="494"/>
      <c r="Q22" s="494"/>
      <c r="R22" s="494"/>
      <c r="S22" s="653"/>
      <c r="T22" s="562"/>
      <c r="U22" s="562"/>
      <c r="V22" s="494"/>
      <c r="W22" s="494"/>
      <c r="X22" s="494"/>
      <c r="Y22" s="494"/>
    </row>
    <row r="23" spans="1:25" x14ac:dyDescent="0.25">
      <c r="A23" s="386" t="s">
        <v>633</v>
      </c>
      <c r="B23" s="87" t="s">
        <v>86</v>
      </c>
      <c r="C23" s="17" t="s">
        <v>91</v>
      </c>
      <c r="D23" s="20" t="s">
        <v>115</v>
      </c>
      <c r="E23" s="562">
        <v>20</v>
      </c>
      <c r="F23" s="562">
        <v>3384</v>
      </c>
      <c r="G23" s="504">
        <v>3.5874254996356974E-6</v>
      </c>
      <c r="H23" s="562">
        <v>3384</v>
      </c>
      <c r="I23" s="562">
        <v>1894</v>
      </c>
      <c r="J23" s="494">
        <v>0.55969267139479906</v>
      </c>
      <c r="K23" s="494">
        <v>8.5337042974994708E-3</v>
      </c>
      <c r="L23" s="494">
        <v>0.54296661097170007</v>
      </c>
      <c r="M23" s="494">
        <v>0.57641873181789804</v>
      </c>
      <c r="N23" s="564"/>
      <c r="O23" s="564"/>
      <c r="P23" s="494"/>
      <c r="Q23" s="494"/>
      <c r="R23" s="494"/>
      <c r="S23" s="653"/>
      <c r="T23" s="562"/>
      <c r="U23" s="562"/>
      <c r="V23" s="494"/>
      <c r="W23" s="494"/>
      <c r="X23" s="494"/>
      <c r="Y23" s="494"/>
    </row>
    <row r="24" spans="1:25" x14ac:dyDescent="0.25">
      <c r="A24" s="388" t="s">
        <v>633</v>
      </c>
      <c r="B24" s="105" t="s">
        <v>86</v>
      </c>
      <c r="C24" s="106" t="s">
        <v>84</v>
      </c>
      <c r="D24" s="106" t="s">
        <v>115</v>
      </c>
      <c r="E24" s="563">
        <v>20</v>
      </c>
      <c r="F24" s="563">
        <v>6638</v>
      </c>
      <c r="G24" s="620">
        <v>3.4620905984102425E-6</v>
      </c>
      <c r="H24" s="563">
        <v>6638</v>
      </c>
      <c r="I24" s="563">
        <v>3338</v>
      </c>
      <c r="J24" s="538">
        <v>0.50286230792407349</v>
      </c>
      <c r="K24" s="538">
        <v>6.1368324191890212E-3</v>
      </c>
      <c r="L24" s="538">
        <v>0.49083411638246299</v>
      </c>
      <c r="M24" s="538">
        <v>0.51489049946568399</v>
      </c>
      <c r="N24" s="565"/>
      <c r="O24" s="565"/>
      <c r="P24" s="538"/>
      <c r="Q24" s="538"/>
      <c r="R24" s="538"/>
      <c r="S24" s="654"/>
      <c r="T24" s="645"/>
      <c r="U24" s="645"/>
      <c r="V24" s="654"/>
      <c r="W24" s="654"/>
      <c r="X24" s="654"/>
      <c r="Y24" s="654"/>
    </row>
    <row r="25" spans="1:25" x14ac:dyDescent="0.25">
      <c r="A25" s="386" t="s">
        <v>691</v>
      </c>
      <c r="B25" s="95" t="s">
        <v>38</v>
      </c>
      <c r="C25" s="19" t="s">
        <v>84</v>
      </c>
      <c r="D25" s="20" t="s">
        <v>115</v>
      </c>
      <c r="E25" s="564"/>
      <c r="F25" s="564"/>
      <c r="G25" s="506"/>
      <c r="H25" s="564"/>
      <c r="I25" s="564"/>
      <c r="J25" s="493"/>
      <c r="K25" s="493"/>
      <c r="L25" s="493"/>
      <c r="M25" s="493"/>
      <c r="N25" s="564"/>
      <c r="O25" s="564"/>
      <c r="P25" s="493"/>
      <c r="Q25" s="493"/>
      <c r="R25" s="493"/>
      <c r="S25" s="636"/>
      <c r="T25" s="564"/>
      <c r="U25" s="564"/>
      <c r="V25" s="493"/>
      <c r="W25" s="493"/>
      <c r="X25" s="493"/>
      <c r="Y25" s="493"/>
    </row>
    <row r="26" spans="1:25" x14ac:dyDescent="0.25">
      <c r="A26" s="386" t="s">
        <v>691</v>
      </c>
      <c r="B26" s="95" t="s">
        <v>92</v>
      </c>
      <c r="C26" s="20" t="s">
        <v>84</v>
      </c>
      <c r="D26" s="20" t="s">
        <v>115</v>
      </c>
      <c r="E26" s="564">
        <v>70</v>
      </c>
      <c r="F26" s="564"/>
      <c r="G26" s="506"/>
      <c r="H26" s="564">
        <v>16199</v>
      </c>
      <c r="I26" s="564">
        <v>5135</v>
      </c>
      <c r="J26" s="539">
        <v>0.31699487622692757</v>
      </c>
      <c r="K26" s="493"/>
      <c r="L26" s="493"/>
      <c r="M26" s="493"/>
      <c r="N26" s="564"/>
      <c r="O26" s="564"/>
      <c r="P26" s="493"/>
      <c r="Q26" s="493"/>
      <c r="R26" s="493"/>
      <c r="S26" s="636"/>
      <c r="T26" s="564"/>
      <c r="U26" s="564"/>
      <c r="V26" s="493"/>
      <c r="W26" s="493"/>
      <c r="X26" s="493"/>
      <c r="Y26" s="493"/>
    </row>
    <row r="27" spans="1:25" x14ac:dyDescent="0.25">
      <c r="A27" s="386" t="s">
        <v>691</v>
      </c>
      <c r="B27" s="87" t="s">
        <v>86</v>
      </c>
      <c r="C27" s="17" t="s">
        <v>89</v>
      </c>
      <c r="D27" s="20" t="s">
        <v>115</v>
      </c>
      <c r="E27" s="564">
        <v>70</v>
      </c>
      <c r="F27" s="564"/>
      <c r="G27" s="506"/>
      <c r="H27" s="564">
        <v>16199</v>
      </c>
      <c r="I27" s="564">
        <v>5135</v>
      </c>
      <c r="J27" s="539">
        <v>0.31699487622692757</v>
      </c>
      <c r="K27" s="493"/>
      <c r="L27" s="493"/>
      <c r="M27" s="493"/>
      <c r="N27" s="564"/>
      <c r="O27" s="564"/>
      <c r="P27" s="493"/>
      <c r="Q27" s="493"/>
      <c r="R27" s="493"/>
      <c r="S27" s="636"/>
      <c r="T27" s="564"/>
      <c r="U27" s="564"/>
      <c r="V27" s="493"/>
      <c r="W27" s="493"/>
      <c r="X27" s="493"/>
      <c r="Y27" s="493"/>
    </row>
    <row r="28" spans="1:25" x14ac:dyDescent="0.25">
      <c r="A28" s="386" t="s">
        <v>691</v>
      </c>
      <c r="B28" s="87" t="s">
        <v>86</v>
      </c>
      <c r="C28" s="17" t="s">
        <v>91</v>
      </c>
      <c r="D28" s="20" t="s">
        <v>115</v>
      </c>
      <c r="E28" s="564"/>
      <c r="F28" s="564"/>
      <c r="G28" s="506"/>
      <c r="H28" s="564"/>
      <c r="I28" s="564"/>
      <c r="J28" s="493"/>
      <c r="K28" s="493"/>
      <c r="L28" s="493"/>
      <c r="M28" s="493"/>
      <c r="N28" s="564"/>
      <c r="O28" s="564"/>
      <c r="P28" s="493"/>
      <c r="Q28" s="493"/>
      <c r="R28" s="493"/>
      <c r="S28" s="636"/>
      <c r="T28" s="564"/>
      <c r="U28" s="564"/>
      <c r="V28" s="493"/>
      <c r="W28" s="493"/>
      <c r="X28" s="493"/>
      <c r="Y28" s="493"/>
    </row>
    <row r="29" spans="1:25" x14ac:dyDescent="0.25">
      <c r="A29" s="388" t="s">
        <v>691</v>
      </c>
      <c r="B29" s="105" t="s">
        <v>86</v>
      </c>
      <c r="C29" s="106" t="s">
        <v>84</v>
      </c>
      <c r="D29" s="106" t="s">
        <v>115</v>
      </c>
      <c r="E29" s="635">
        <v>70</v>
      </c>
      <c r="F29" s="635"/>
      <c r="G29" s="621"/>
      <c r="H29" s="635">
        <v>16199</v>
      </c>
      <c r="I29" s="635">
        <v>5135</v>
      </c>
      <c r="J29" s="655"/>
      <c r="K29" s="655"/>
      <c r="L29" s="655"/>
      <c r="M29" s="655"/>
      <c r="N29" s="635"/>
      <c r="O29" s="635"/>
      <c r="P29" s="655"/>
      <c r="Q29" s="655"/>
      <c r="R29" s="655"/>
      <c r="S29" s="655"/>
      <c r="T29" s="635">
        <v>16199</v>
      </c>
      <c r="U29" s="635">
        <v>5135</v>
      </c>
      <c r="V29" s="655"/>
      <c r="W29" s="655"/>
      <c r="X29" s="655"/>
      <c r="Y29" s="655"/>
    </row>
    <row r="30" spans="1:25" x14ac:dyDescent="0.25">
      <c r="A30" s="386" t="s">
        <v>715</v>
      </c>
      <c r="B30" s="95" t="s">
        <v>38</v>
      </c>
      <c r="C30" s="19" t="s">
        <v>84</v>
      </c>
      <c r="D30" s="20" t="s">
        <v>115</v>
      </c>
      <c r="E30" s="564">
        <v>13</v>
      </c>
      <c r="F30" s="564">
        <v>239</v>
      </c>
      <c r="G30" s="622">
        <v>0.2</v>
      </c>
      <c r="H30" s="564">
        <v>188</v>
      </c>
      <c r="I30" s="564">
        <v>70</v>
      </c>
      <c r="J30" s="573">
        <v>0.35096738529574351</v>
      </c>
      <c r="K30" s="493">
        <v>3.5351786939581104E-2</v>
      </c>
      <c r="L30" s="493">
        <v>0.28274234710841445</v>
      </c>
      <c r="M30" s="493">
        <v>0.41919242348307256</v>
      </c>
      <c r="N30" s="564">
        <v>1</v>
      </c>
      <c r="O30" s="564">
        <v>1</v>
      </c>
      <c r="P30" s="573"/>
      <c r="Q30" s="493"/>
      <c r="R30" s="493"/>
      <c r="S30" s="636"/>
      <c r="T30" s="646">
        <v>189</v>
      </c>
      <c r="U30" s="646">
        <v>71</v>
      </c>
      <c r="V30" s="573">
        <v>0.35351851851851857</v>
      </c>
      <c r="W30" s="637">
        <v>3.5320711970967623E-2</v>
      </c>
      <c r="X30" s="637">
        <v>0.28536170185447718</v>
      </c>
      <c r="Y30" s="637">
        <v>0.42167533518255995</v>
      </c>
    </row>
    <row r="31" spans="1:25" x14ac:dyDescent="0.25">
      <c r="A31" s="386" t="s">
        <v>715</v>
      </c>
      <c r="B31" s="95" t="s">
        <v>92</v>
      </c>
      <c r="C31" s="20" t="s">
        <v>84</v>
      </c>
      <c r="D31" s="20" t="s">
        <v>115</v>
      </c>
      <c r="E31" s="564">
        <v>57</v>
      </c>
      <c r="F31" s="564">
        <v>3736</v>
      </c>
      <c r="G31" s="622">
        <v>0.8</v>
      </c>
      <c r="H31" s="564">
        <v>2989</v>
      </c>
      <c r="I31" s="564">
        <v>384</v>
      </c>
      <c r="J31" s="573">
        <v>0.1359046401273605</v>
      </c>
      <c r="K31" s="493">
        <v>6.1214353109474142E-3</v>
      </c>
      <c r="L31" s="493">
        <v>0.12361918944721849</v>
      </c>
      <c r="M31" s="493">
        <v>0.14819009080750251</v>
      </c>
      <c r="N31" s="564">
        <v>23</v>
      </c>
      <c r="O31" s="564">
        <v>15</v>
      </c>
      <c r="P31" s="573">
        <v>0.72552083333333317</v>
      </c>
      <c r="Q31" s="493">
        <v>0.10154334054280735</v>
      </c>
      <c r="R31" s="493">
        <v>0.54314310980575908</v>
      </c>
      <c r="S31" s="636">
        <v>0.90789855686090726</v>
      </c>
      <c r="T31" s="614">
        <v>3012</v>
      </c>
      <c r="U31" s="614">
        <v>399</v>
      </c>
      <c r="V31" s="573">
        <v>0.14035817925445393</v>
      </c>
      <c r="W31" s="615">
        <v>6.1779701759643903E-3</v>
      </c>
      <c r="X31" s="615">
        <v>0.12795290933777809</v>
      </c>
      <c r="Y31" s="615">
        <v>0.15276344917112977</v>
      </c>
    </row>
    <row r="32" spans="1:25" x14ac:dyDescent="0.25">
      <c r="A32" s="386" t="s">
        <v>715</v>
      </c>
      <c r="B32" s="87" t="s">
        <v>86</v>
      </c>
      <c r="C32" s="17" t="s">
        <v>89</v>
      </c>
      <c r="D32" s="20" t="s">
        <v>115</v>
      </c>
      <c r="E32" s="564">
        <v>66</v>
      </c>
      <c r="F32" s="564">
        <v>2491</v>
      </c>
      <c r="G32" s="622">
        <v>0.42</v>
      </c>
      <c r="H32" s="564">
        <v>1981</v>
      </c>
      <c r="I32" s="564">
        <v>230</v>
      </c>
      <c r="J32" s="573">
        <v>0.11804154093550391</v>
      </c>
      <c r="K32" s="493">
        <v>7.1992941827549841E-3</v>
      </c>
      <c r="L32" s="493">
        <v>0.10383280857977799</v>
      </c>
      <c r="M32" s="493">
        <v>0.13225027329122985</v>
      </c>
      <c r="N32" s="564">
        <v>15</v>
      </c>
      <c r="O32" s="564">
        <v>8</v>
      </c>
      <c r="P32" s="573">
        <v>0.61111111111111105</v>
      </c>
      <c r="Q32" s="493">
        <v>0.1333333333333333</v>
      </c>
      <c r="R32" s="493">
        <v>0.36440307320582066</v>
      </c>
      <c r="S32" s="636">
        <v>0.85781914901640144</v>
      </c>
      <c r="T32" s="614">
        <v>1996</v>
      </c>
      <c r="U32" s="614">
        <v>238</v>
      </c>
      <c r="V32" s="573">
        <v>0.12072955207181091</v>
      </c>
      <c r="W32" s="615">
        <v>7.2554762851325212E-3</v>
      </c>
      <c r="X32" s="615">
        <v>0.10643587928362075</v>
      </c>
      <c r="Y32" s="615">
        <v>0.13502322486000107</v>
      </c>
    </row>
    <row r="33" spans="1:25" x14ac:dyDescent="0.25">
      <c r="A33" s="386" t="s">
        <v>715</v>
      </c>
      <c r="B33" s="87" t="s">
        <v>86</v>
      </c>
      <c r="C33" s="17" t="s">
        <v>91</v>
      </c>
      <c r="D33" s="20" t="s">
        <v>115</v>
      </c>
      <c r="E33" s="564">
        <v>34</v>
      </c>
      <c r="F33" s="564">
        <v>1484</v>
      </c>
      <c r="G33" s="622">
        <v>0.57999999999999996</v>
      </c>
      <c r="H33" s="564">
        <v>1196</v>
      </c>
      <c r="I33" s="564">
        <v>224</v>
      </c>
      <c r="J33" s="573">
        <v>0.2229995551174577</v>
      </c>
      <c r="K33" s="493">
        <v>1.1286051022987607E-2</v>
      </c>
      <c r="L33" s="493">
        <v>0.19940818774792632</v>
      </c>
      <c r="M33" s="493">
        <v>0.24659092248698908</v>
      </c>
      <c r="N33" s="564">
        <v>9</v>
      </c>
      <c r="O33" s="564">
        <v>8</v>
      </c>
      <c r="P33" s="573"/>
      <c r="Q33" s="493"/>
      <c r="R33" s="493"/>
      <c r="S33" s="636"/>
      <c r="T33" s="614">
        <v>1205</v>
      </c>
      <c r="U33" s="614">
        <v>232</v>
      </c>
      <c r="V33" s="573">
        <v>0.22807557799501077</v>
      </c>
      <c r="W33" s="615">
        <v>1.136318617420439E-2</v>
      </c>
      <c r="X33" s="615">
        <v>0.20438425407844449</v>
      </c>
      <c r="Y33" s="615">
        <v>0.25176690191157708</v>
      </c>
    </row>
    <row r="34" spans="1:25" x14ac:dyDescent="0.25">
      <c r="A34" s="388" t="s">
        <v>715</v>
      </c>
      <c r="B34" s="105" t="s">
        <v>86</v>
      </c>
      <c r="C34" s="106" t="s">
        <v>84</v>
      </c>
      <c r="D34" s="106" t="s">
        <v>115</v>
      </c>
      <c r="E34" s="565">
        <v>70</v>
      </c>
      <c r="F34" s="565">
        <v>3975</v>
      </c>
      <c r="G34" s="623">
        <v>1</v>
      </c>
      <c r="H34" s="565">
        <v>3177</v>
      </c>
      <c r="I34" s="565">
        <v>454</v>
      </c>
      <c r="J34" s="574">
        <v>0.17891718916103713</v>
      </c>
      <c r="K34" s="540">
        <v>6.210038396184012E-3</v>
      </c>
      <c r="L34" s="540">
        <v>0.16558912798562919</v>
      </c>
      <c r="M34" s="540">
        <v>0.19224525033644507</v>
      </c>
      <c r="N34" s="565">
        <v>24</v>
      </c>
      <c r="O34" s="565">
        <v>16</v>
      </c>
      <c r="P34" s="574">
        <v>0.78041666666666665</v>
      </c>
      <c r="Q34" s="540">
        <v>9.8294637436598109E-2</v>
      </c>
      <c r="R34" s="540">
        <v>0.6147964284052776</v>
      </c>
      <c r="S34" s="638">
        <v>0.9460369049280557</v>
      </c>
      <c r="T34" s="647">
        <v>3201</v>
      </c>
      <c r="U34" s="647">
        <v>470</v>
      </c>
      <c r="V34" s="574">
        <v>0.18299024710726686</v>
      </c>
      <c r="W34" s="638">
        <v>6.2567545157445918E-3</v>
      </c>
      <c r="X34" s="638">
        <v>0.16959530544449991</v>
      </c>
      <c r="Y34" s="638">
        <v>0.1963851887700338</v>
      </c>
    </row>
    <row r="35" spans="1:25" x14ac:dyDescent="0.25">
      <c r="A35" s="386" t="s">
        <v>742</v>
      </c>
      <c r="B35" s="95" t="s">
        <v>38</v>
      </c>
      <c r="C35" s="19" t="s">
        <v>84</v>
      </c>
      <c r="D35" s="20" t="s">
        <v>115</v>
      </c>
      <c r="E35" s="618">
        <v>22</v>
      </c>
      <c r="F35" s="618">
        <v>179</v>
      </c>
      <c r="G35" s="624">
        <v>0.52</v>
      </c>
      <c r="H35" s="618">
        <v>179</v>
      </c>
      <c r="I35" s="618">
        <v>167</v>
      </c>
      <c r="J35" s="656">
        <v>0.86775008145975885</v>
      </c>
      <c r="K35" s="656">
        <v>2.5320281091657786E-2</v>
      </c>
      <c r="L35" s="656">
        <v>0.81812233052010963</v>
      </c>
      <c r="M35" s="656">
        <v>0.91737783239940807</v>
      </c>
      <c r="N35" s="618">
        <v>1</v>
      </c>
      <c r="O35" s="618">
        <v>1</v>
      </c>
      <c r="P35" s="656"/>
      <c r="Q35" s="656"/>
      <c r="R35" s="656"/>
      <c r="S35" s="656"/>
      <c r="T35" s="618">
        <v>180</v>
      </c>
      <c r="U35" s="618">
        <v>168</v>
      </c>
      <c r="V35" s="656">
        <v>0.86775008145975885</v>
      </c>
      <c r="W35" s="656">
        <v>2.5249849018948028E-2</v>
      </c>
      <c r="X35" s="656">
        <v>0.8182603773826207</v>
      </c>
      <c r="Y35" s="656">
        <v>0.917239785536897</v>
      </c>
    </row>
    <row r="36" spans="1:25" x14ac:dyDescent="0.25">
      <c r="A36" s="386" t="s">
        <v>742</v>
      </c>
      <c r="B36" s="95" t="s">
        <v>92</v>
      </c>
      <c r="C36" s="20" t="s">
        <v>84</v>
      </c>
      <c r="D36" s="20" t="s">
        <v>115</v>
      </c>
      <c r="E36" s="618">
        <v>17</v>
      </c>
      <c r="F36" s="618">
        <v>49</v>
      </c>
      <c r="G36" s="624">
        <v>0.48</v>
      </c>
      <c r="H36" s="618">
        <v>49</v>
      </c>
      <c r="I36" s="618">
        <v>40</v>
      </c>
      <c r="J36" s="656">
        <v>0.72671568627450955</v>
      </c>
      <c r="K36" s="656">
        <v>6.366365662959185E-2</v>
      </c>
      <c r="L36" s="656">
        <v>0.60193491928050957</v>
      </c>
      <c r="M36" s="656">
        <v>0.85149645326850953</v>
      </c>
      <c r="N36" s="618">
        <v>1</v>
      </c>
      <c r="O36" s="618">
        <v>0</v>
      </c>
      <c r="P36" s="656"/>
      <c r="Q36" s="656"/>
      <c r="R36" s="656"/>
      <c r="S36" s="656"/>
      <c r="T36" s="618">
        <v>50</v>
      </c>
      <c r="U36" s="618">
        <v>40</v>
      </c>
      <c r="V36" s="656">
        <v>0.69730392156862731</v>
      </c>
      <c r="W36" s="656">
        <v>6.4972480718168829E-2</v>
      </c>
      <c r="X36" s="656">
        <v>0.56995785936101639</v>
      </c>
      <c r="Y36" s="656">
        <v>0.82464998377623822</v>
      </c>
    </row>
    <row r="37" spans="1:25" x14ac:dyDescent="0.25">
      <c r="A37" s="386" t="s">
        <v>742</v>
      </c>
      <c r="B37" s="87" t="s">
        <v>86</v>
      </c>
      <c r="C37" s="17" t="s">
        <v>89</v>
      </c>
      <c r="D37" s="20" t="s">
        <v>115</v>
      </c>
      <c r="E37" s="618">
        <v>16</v>
      </c>
      <c r="F37" s="618">
        <v>36</v>
      </c>
      <c r="G37" s="624">
        <v>0.51</v>
      </c>
      <c r="H37" s="618">
        <v>36</v>
      </c>
      <c r="I37" s="618">
        <v>31</v>
      </c>
      <c r="J37" s="656">
        <v>0.89755225522552273</v>
      </c>
      <c r="K37" s="656">
        <v>5.0539369792574368E-2</v>
      </c>
      <c r="L37" s="656">
        <v>0.798495090432077</v>
      </c>
      <c r="M37" s="656">
        <v>0.99660942001896846</v>
      </c>
      <c r="N37" s="618">
        <v>1</v>
      </c>
      <c r="O37" s="618">
        <v>0</v>
      </c>
      <c r="P37" s="656"/>
      <c r="Q37" s="656"/>
      <c r="R37" s="656"/>
      <c r="S37" s="656"/>
      <c r="T37" s="618">
        <v>37</v>
      </c>
      <c r="U37" s="618">
        <v>31</v>
      </c>
      <c r="V37" s="656">
        <v>0.867849284928493</v>
      </c>
      <c r="W37" s="656">
        <v>5.5674464906613513E-2</v>
      </c>
      <c r="X37" s="656">
        <v>0.75872733371153056</v>
      </c>
      <c r="Y37" s="656">
        <v>0.97697123614545545</v>
      </c>
    </row>
    <row r="38" spans="1:25" x14ac:dyDescent="0.25">
      <c r="A38" s="386" t="s">
        <v>742</v>
      </c>
      <c r="B38" s="87" t="s">
        <v>86</v>
      </c>
      <c r="C38" s="17" t="s">
        <v>91</v>
      </c>
      <c r="D38" s="20" t="s">
        <v>115</v>
      </c>
      <c r="E38" s="618">
        <v>23</v>
      </c>
      <c r="F38" s="618">
        <v>192</v>
      </c>
      <c r="G38" s="624">
        <v>0.49</v>
      </c>
      <c r="H38" s="618">
        <v>192</v>
      </c>
      <c r="I38" s="618">
        <v>176</v>
      </c>
      <c r="J38" s="656">
        <v>0.74694780465949806</v>
      </c>
      <c r="K38" s="656">
        <v>3.1376143884680255E-2</v>
      </c>
      <c r="L38" s="656">
        <v>0.68545056264552473</v>
      </c>
      <c r="M38" s="656">
        <v>0.80844504667347139</v>
      </c>
      <c r="N38" s="618">
        <v>1</v>
      </c>
      <c r="O38" s="618">
        <v>1</v>
      </c>
      <c r="P38" s="656"/>
      <c r="Q38" s="656"/>
      <c r="R38" s="656"/>
      <c r="S38" s="656"/>
      <c r="T38" s="618">
        <v>193</v>
      </c>
      <c r="U38" s="618">
        <v>177</v>
      </c>
      <c r="V38" s="656">
        <v>0.74694780465949806</v>
      </c>
      <c r="W38" s="656">
        <v>3.129475297226518E-2</v>
      </c>
      <c r="X38" s="656">
        <v>0.68561008883385832</v>
      </c>
      <c r="Y38" s="656">
        <v>0.8082855204851378</v>
      </c>
    </row>
    <row r="39" spans="1:25" x14ac:dyDescent="0.25">
      <c r="A39" s="388" t="s">
        <v>742</v>
      </c>
      <c r="B39" s="105" t="s">
        <v>86</v>
      </c>
      <c r="C39" s="106" t="s">
        <v>84</v>
      </c>
      <c r="D39" s="106" t="s">
        <v>115</v>
      </c>
      <c r="E39" s="619">
        <v>39</v>
      </c>
      <c r="F39" s="639">
        <v>228</v>
      </c>
      <c r="G39" s="625">
        <v>1</v>
      </c>
      <c r="H39" s="619">
        <v>228</v>
      </c>
      <c r="I39" s="639">
        <v>207</v>
      </c>
      <c r="J39" s="667">
        <v>0.80903372101528792</v>
      </c>
      <c r="K39" s="658">
        <v>2.6031202538378012E-2</v>
      </c>
      <c r="L39" s="658">
        <v>0.75801256404006701</v>
      </c>
      <c r="M39" s="658">
        <v>0.86005487799050884</v>
      </c>
      <c r="N39" s="619">
        <v>2</v>
      </c>
      <c r="O39" s="619">
        <v>1</v>
      </c>
      <c r="P39" s="657"/>
      <c r="Q39" s="658"/>
      <c r="R39" s="658"/>
      <c r="S39" s="658"/>
      <c r="T39" s="639">
        <v>230</v>
      </c>
      <c r="U39" s="639">
        <v>208</v>
      </c>
      <c r="V39" s="658">
        <v>0.79678882305610432</v>
      </c>
      <c r="W39" s="658">
        <v>2.653270291455535E-2</v>
      </c>
      <c r="X39" s="658">
        <v>0.74478472534357587</v>
      </c>
      <c r="Y39" s="658">
        <v>0.84879292076863277</v>
      </c>
    </row>
    <row r="40" spans="1:25" x14ac:dyDescent="0.25">
      <c r="A40" s="386" t="s">
        <v>777</v>
      </c>
      <c r="B40" s="95" t="s">
        <v>38</v>
      </c>
      <c r="C40" s="19" t="s">
        <v>84</v>
      </c>
      <c r="D40" s="20" t="s">
        <v>115</v>
      </c>
      <c r="E40" s="564">
        <v>28</v>
      </c>
      <c r="F40" s="640">
        <v>1590</v>
      </c>
      <c r="G40" s="626">
        <v>1</v>
      </c>
      <c r="H40" s="640">
        <v>1590</v>
      </c>
      <c r="I40" s="564">
        <v>415</v>
      </c>
      <c r="J40" s="493">
        <v>0.2610062893081761</v>
      </c>
      <c r="K40" s="493">
        <v>1.1014056377780452E-2</v>
      </c>
      <c r="L40" s="493">
        <v>0.23941917936998153</v>
      </c>
      <c r="M40" s="493">
        <v>0.28259339924637067</v>
      </c>
      <c r="N40" s="564">
        <v>22</v>
      </c>
      <c r="O40" s="564">
        <v>16</v>
      </c>
      <c r="P40" s="493">
        <v>0.72727272727272729</v>
      </c>
      <c r="Q40" s="493">
        <v>9.4951448703107913E-2</v>
      </c>
      <c r="R40" s="493">
        <v>0.54117168587258391</v>
      </c>
      <c r="S40" s="636">
        <v>0.91337376867287068</v>
      </c>
      <c r="T40" s="648">
        <v>1612</v>
      </c>
      <c r="U40" s="646">
        <v>431</v>
      </c>
      <c r="V40" s="637">
        <v>0.2673697270471464</v>
      </c>
      <c r="W40" s="637">
        <v>1.1023411700773039E-2</v>
      </c>
      <c r="X40" s="637">
        <v>0.24576428105009929</v>
      </c>
      <c r="Y40" s="637">
        <v>0.28897517304419351</v>
      </c>
    </row>
    <row r="41" spans="1:25" x14ac:dyDescent="0.25">
      <c r="A41" s="386" t="s">
        <v>777</v>
      </c>
      <c r="B41" s="95" t="s">
        <v>92</v>
      </c>
      <c r="C41" s="20" t="s">
        <v>84</v>
      </c>
      <c r="D41" s="20" t="s">
        <v>115</v>
      </c>
      <c r="E41" s="564">
        <v>22</v>
      </c>
      <c r="F41" s="640">
        <v>1949</v>
      </c>
      <c r="G41" s="626">
        <v>1</v>
      </c>
      <c r="H41" s="640">
        <v>1949</v>
      </c>
      <c r="I41" s="564">
        <v>324</v>
      </c>
      <c r="J41" s="493">
        <v>0.16623909697280656</v>
      </c>
      <c r="K41" s="493">
        <v>8.4329869660190321E-3</v>
      </c>
      <c r="L41" s="493">
        <v>0.14971077983888789</v>
      </c>
      <c r="M41" s="493">
        <v>0.18276741410672523</v>
      </c>
      <c r="N41" s="564">
        <v>14</v>
      </c>
      <c r="O41" s="564">
        <v>11</v>
      </c>
      <c r="P41" s="493"/>
      <c r="Q41" s="493"/>
      <c r="R41" s="493"/>
      <c r="S41" s="636"/>
      <c r="T41" s="640">
        <v>1963</v>
      </c>
      <c r="U41" s="614">
        <v>335</v>
      </c>
      <c r="V41" s="615">
        <v>0.17065715741212431</v>
      </c>
      <c r="W41" s="615">
        <v>8.4912016444885531E-3</v>
      </c>
      <c r="X41" s="615">
        <v>0.15401474183699254</v>
      </c>
      <c r="Y41" s="615">
        <v>0.18729957298725608</v>
      </c>
    </row>
    <row r="42" spans="1:25" x14ac:dyDescent="0.25">
      <c r="A42" s="386" t="s">
        <v>777</v>
      </c>
      <c r="B42" s="87" t="s">
        <v>86</v>
      </c>
      <c r="C42" s="17" t="s">
        <v>89</v>
      </c>
      <c r="D42" s="20" t="s">
        <v>115</v>
      </c>
      <c r="E42" s="564">
        <v>32</v>
      </c>
      <c r="F42" s="640">
        <v>1835</v>
      </c>
      <c r="G42" s="626">
        <v>1</v>
      </c>
      <c r="H42" s="640">
        <v>1835</v>
      </c>
      <c r="I42" s="564">
        <v>299</v>
      </c>
      <c r="J42" s="493">
        <v>0.16294277929155312</v>
      </c>
      <c r="K42" s="493">
        <v>8.6213861826416171E-3</v>
      </c>
      <c r="L42" s="493">
        <v>0.14604520722902287</v>
      </c>
      <c r="M42" s="493">
        <v>0.17984035135408338</v>
      </c>
      <c r="N42" s="564">
        <v>9</v>
      </c>
      <c r="O42" s="564">
        <v>6</v>
      </c>
      <c r="P42" s="493"/>
      <c r="Q42" s="493"/>
      <c r="R42" s="493"/>
      <c r="S42" s="636"/>
      <c r="T42" s="640">
        <v>1844</v>
      </c>
      <c r="U42" s="614">
        <v>305</v>
      </c>
      <c r="V42" s="615">
        <v>0.16540130151843818</v>
      </c>
      <c r="W42" s="615">
        <v>8.6522259926693958E-3</v>
      </c>
      <c r="X42" s="615">
        <v>0.14844328466184586</v>
      </c>
      <c r="Y42" s="615">
        <v>0.1823593183750305</v>
      </c>
    </row>
    <row r="43" spans="1:25" x14ac:dyDescent="0.25">
      <c r="A43" s="386" t="s">
        <v>777</v>
      </c>
      <c r="B43" s="87" t="s">
        <v>86</v>
      </c>
      <c r="C43" s="17" t="s">
        <v>91</v>
      </c>
      <c r="D43" s="20" t="s">
        <v>115</v>
      </c>
      <c r="E43" s="564">
        <v>20</v>
      </c>
      <c r="F43" s="640">
        <v>1704</v>
      </c>
      <c r="G43" s="626">
        <v>1</v>
      </c>
      <c r="H43" s="640">
        <v>1704</v>
      </c>
      <c r="I43" s="564">
        <v>440</v>
      </c>
      <c r="J43" s="493">
        <v>0.25821596244131456</v>
      </c>
      <c r="K43" s="493">
        <v>1.0602187722181369E-2</v>
      </c>
      <c r="L43" s="493">
        <v>0.23743609859334797</v>
      </c>
      <c r="M43" s="493">
        <v>0.27899582628928116</v>
      </c>
      <c r="N43" s="564">
        <v>27</v>
      </c>
      <c r="O43" s="564">
        <v>21</v>
      </c>
      <c r="P43" s="493">
        <v>0.77777777777777779</v>
      </c>
      <c r="Q43" s="493">
        <v>8.0009144424788389E-2</v>
      </c>
      <c r="R43" s="493">
        <v>0.62096305507096949</v>
      </c>
      <c r="S43" s="636">
        <v>0.93459250048458609</v>
      </c>
      <c r="T43" s="640">
        <v>1731</v>
      </c>
      <c r="U43" s="614">
        <v>461</v>
      </c>
      <c r="V43" s="615">
        <v>0.26632004621606009</v>
      </c>
      <c r="W43" s="615">
        <v>1.0624456466867827E-2</v>
      </c>
      <c r="X43" s="615">
        <v>0.24549653651925782</v>
      </c>
      <c r="Y43" s="615">
        <v>0.28714355591286234</v>
      </c>
    </row>
    <row r="44" spans="1:25" x14ac:dyDescent="0.25">
      <c r="A44" s="388" t="s">
        <v>777</v>
      </c>
      <c r="B44" s="105" t="s">
        <v>86</v>
      </c>
      <c r="C44" s="106" t="s">
        <v>84</v>
      </c>
      <c r="D44" s="106" t="s">
        <v>115</v>
      </c>
      <c r="E44" s="565">
        <v>50</v>
      </c>
      <c r="F44" s="641">
        <v>3539</v>
      </c>
      <c r="G44" s="627">
        <v>1</v>
      </c>
      <c r="H44" s="641">
        <v>3539</v>
      </c>
      <c r="I44" s="565">
        <v>739</v>
      </c>
      <c r="J44" s="540">
        <v>0.20881604973156259</v>
      </c>
      <c r="K44" s="540">
        <v>6.8325118079340013E-3</v>
      </c>
      <c r="L44" s="540">
        <v>0.19542459988848426</v>
      </c>
      <c r="M44" s="540">
        <v>0.22220749957464092</v>
      </c>
      <c r="N44" s="565">
        <v>36</v>
      </c>
      <c r="O44" s="565">
        <v>27</v>
      </c>
      <c r="P44" s="540">
        <v>0.75</v>
      </c>
      <c r="Q44" s="540">
        <v>7.2168783648703216E-2</v>
      </c>
      <c r="R44" s="540">
        <v>0.60855207079988771</v>
      </c>
      <c r="S44" s="638">
        <v>0.89144792920011229</v>
      </c>
      <c r="T44" s="649">
        <v>3575</v>
      </c>
      <c r="U44" s="647">
        <v>766</v>
      </c>
      <c r="V44" s="638">
        <v>0.21426573426573425</v>
      </c>
      <c r="W44" s="638">
        <v>6.8624024699972079E-3</v>
      </c>
      <c r="X44" s="638">
        <v>0.20081569992063852</v>
      </c>
      <c r="Y44" s="638">
        <v>0.22771576861082998</v>
      </c>
    </row>
    <row r="45" spans="1:25" x14ac:dyDescent="0.25">
      <c r="A45" s="443" t="s">
        <v>807</v>
      </c>
      <c r="B45" s="436" t="s">
        <v>92</v>
      </c>
      <c r="C45" s="437" t="s">
        <v>84</v>
      </c>
      <c r="D45" s="437" t="s">
        <v>115</v>
      </c>
      <c r="E45" s="591">
        <v>44</v>
      </c>
      <c r="F45" s="591">
        <v>2239</v>
      </c>
      <c r="G45" s="628">
        <v>1</v>
      </c>
      <c r="H45" s="591">
        <v>2004</v>
      </c>
      <c r="I45" s="591">
        <v>961</v>
      </c>
      <c r="J45" s="659">
        <v>0.47692930072089773</v>
      </c>
      <c r="K45" s="659">
        <v>1.2695362497461147E-2</v>
      </c>
      <c r="L45" s="659">
        <v>0.45210936274228003</v>
      </c>
      <c r="M45" s="659">
        <v>0.50183542882351184</v>
      </c>
      <c r="N45" s="591">
        <v>11</v>
      </c>
      <c r="O45" s="591">
        <v>8</v>
      </c>
      <c r="P45" s="659"/>
      <c r="Q45" s="659"/>
      <c r="R45" s="659"/>
      <c r="S45" s="660"/>
      <c r="T45" s="643">
        <v>2015</v>
      </c>
      <c r="U45" s="643">
        <v>969</v>
      </c>
      <c r="V45" s="659">
        <v>0.47883670286439051</v>
      </c>
      <c r="W45" s="659">
        <v>1.2663783830904985E-2</v>
      </c>
      <c r="X45" s="659">
        <v>0.45407473799843229</v>
      </c>
      <c r="Y45" s="659">
        <v>0.50367731296416685</v>
      </c>
    </row>
    <row r="46" spans="1:25" x14ac:dyDescent="0.25">
      <c r="A46" s="438" t="s">
        <v>807</v>
      </c>
      <c r="B46" s="438" t="s">
        <v>86</v>
      </c>
      <c r="C46" s="439" t="s">
        <v>89</v>
      </c>
      <c r="D46" s="437" t="s">
        <v>115</v>
      </c>
      <c r="E46" s="591">
        <v>39</v>
      </c>
      <c r="F46" s="591">
        <v>1546</v>
      </c>
      <c r="G46" s="628">
        <v>0.70151153302582625</v>
      </c>
      <c r="H46" s="591">
        <v>1363</v>
      </c>
      <c r="I46" s="591">
        <v>570</v>
      </c>
      <c r="J46" s="659">
        <v>0.42326598908779561</v>
      </c>
      <c r="K46" s="659">
        <v>1.5222392736015484E-2</v>
      </c>
      <c r="L46" s="659">
        <v>0.39367493935483949</v>
      </c>
      <c r="M46" s="659">
        <v>0.45327802832563457</v>
      </c>
      <c r="N46" s="591">
        <v>6</v>
      </c>
      <c r="O46" s="591">
        <v>5</v>
      </c>
      <c r="P46" s="659"/>
      <c r="Q46" s="659"/>
      <c r="R46" s="659"/>
      <c r="S46" s="660"/>
      <c r="T46" s="643">
        <v>1369</v>
      </c>
      <c r="U46" s="643">
        <v>575</v>
      </c>
      <c r="V46" s="659">
        <v>0.42634277121500214</v>
      </c>
      <c r="W46" s="659">
        <v>1.5205453141853776E-2</v>
      </c>
      <c r="X46" s="659">
        <v>0.39677551192042687</v>
      </c>
      <c r="Y46" s="659">
        <v>0.45631248065796709</v>
      </c>
    </row>
    <row r="47" spans="1:25" x14ac:dyDescent="0.25">
      <c r="A47" s="438" t="s">
        <v>807</v>
      </c>
      <c r="B47" s="438" t="s">
        <v>86</v>
      </c>
      <c r="C47" s="439" t="s">
        <v>91</v>
      </c>
      <c r="D47" s="437" t="s">
        <v>115</v>
      </c>
      <c r="E47" s="591">
        <v>21</v>
      </c>
      <c r="F47" s="591">
        <v>693</v>
      </c>
      <c r="G47" s="628">
        <v>0.29848846697417364</v>
      </c>
      <c r="H47" s="591">
        <v>641</v>
      </c>
      <c r="I47" s="591">
        <v>391</v>
      </c>
      <c r="J47" s="659">
        <v>0.60362359505055541</v>
      </c>
      <c r="K47" s="659">
        <v>2.1912268193798594E-2</v>
      </c>
      <c r="L47" s="659">
        <v>0.56017798731864399</v>
      </c>
      <c r="M47" s="659">
        <v>0.64586937608492634</v>
      </c>
      <c r="N47" s="591">
        <v>5</v>
      </c>
      <c r="O47" s="591">
        <v>3</v>
      </c>
      <c r="P47" s="659"/>
      <c r="Q47" s="659"/>
      <c r="R47" s="659"/>
      <c r="S47" s="660"/>
      <c r="T47" s="643">
        <v>646</v>
      </c>
      <c r="U47" s="643">
        <v>394</v>
      </c>
      <c r="V47" s="659">
        <v>0.60220863357653298</v>
      </c>
      <c r="W47" s="659">
        <v>2.1841025984011789E-2</v>
      </c>
      <c r="X47" s="659">
        <v>0.55891435319283245</v>
      </c>
      <c r="Y47" s="659">
        <v>0.64432855296015223</v>
      </c>
    </row>
    <row r="48" spans="1:25" x14ac:dyDescent="0.25">
      <c r="A48" s="440" t="s">
        <v>807</v>
      </c>
      <c r="B48" s="440" t="s">
        <v>86</v>
      </c>
      <c r="C48" s="441" t="s">
        <v>84</v>
      </c>
      <c r="D48" s="441" t="s">
        <v>115</v>
      </c>
      <c r="E48" s="642">
        <v>44</v>
      </c>
      <c r="F48" s="642">
        <v>2239</v>
      </c>
      <c r="G48" s="629">
        <v>1</v>
      </c>
      <c r="H48" s="642">
        <v>2004</v>
      </c>
      <c r="I48" s="642">
        <v>961</v>
      </c>
      <c r="J48" s="661">
        <v>0.47692930072089773</v>
      </c>
      <c r="K48" s="661">
        <v>1.2695362497461147E-2</v>
      </c>
      <c r="L48" s="661">
        <v>0.45210936274228003</v>
      </c>
      <c r="M48" s="661">
        <v>0.50183542882351184</v>
      </c>
      <c r="N48" s="642">
        <v>11</v>
      </c>
      <c r="O48" s="642">
        <v>8</v>
      </c>
      <c r="P48" s="661"/>
      <c r="Q48" s="661"/>
      <c r="R48" s="661"/>
      <c r="S48" s="662"/>
      <c r="T48" s="650">
        <v>2015</v>
      </c>
      <c r="U48" s="650">
        <v>969</v>
      </c>
      <c r="V48" s="662">
        <v>0.47883670286439051</v>
      </c>
      <c r="W48" s="662">
        <v>1.2663783830904985E-2</v>
      </c>
      <c r="X48" s="662">
        <v>0.45407473799843229</v>
      </c>
      <c r="Y48" s="662">
        <v>0.50367731296416685</v>
      </c>
    </row>
    <row r="49" spans="1:25" x14ac:dyDescent="0.25">
      <c r="A49" s="386" t="s">
        <v>842</v>
      </c>
      <c r="B49" s="95" t="s">
        <v>843</v>
      </c>
      <c r="C49" s="19" t="s">
        <v>84</v>
      </c>
      <c r="D49" s="478" t="s">
        <v>115</v>
      </c>
      <c r="E49" s="514">
        <v>30</v>
      </c>
      <c r="F49" s="514">
        <v>46.699996948242188</v>
      </c>
      <c r="G49" s="630">
        <v>1.3686176389455795E-3</v>
      </c>
      <c r="H49" s="514">
        <v>53</v>
      </c>
      <c r="I49" s="514">
        <v>48</v>
      </c>
      <c r="J49" s="663">
        <v>0.98425242225599752</v>
      </c>
      <c r="K49" s="663">
        <v>1.6382530383902211E-2</v>
      </c>
      <c r="L49" s="663">
        <v>0.9509219135790199</v>
      </c>
      <c r="M49" s="663">
        <v>1.0175829309329751</v>
      </c>
      <c r="N49" s="514"/>
      <c r="O49" s="514"/>
      <c r="P49" s="663"/>
      <c r="Q49" s="663"/>
      <c r="R49" s="663"/>
      <c r="S49" s="663"/>
      <c r="T49" s="514">
        <v>53</v>
      </c>
      <c r="U49" s="514">
        <v>48</v>
      </c>
      <c r="V49" s="663">
        <v>0.98425242225599752</v>
      </c>
      <c r="W49" s="663">
        <v>1.6382530383902211E-2</v>
      </c>
      <c r="X49" s="663">
        <v>0.9509219135790199</v>
      </c>
      <c r="Y49" s="663">
        <v>1.0175829309329751</v>
      </c>
    </row>
    <row r="50" spans="1:25" x14ac:dyDescent="0.25">
      <c r="A50" s="386" t="s">
        <v>842</v>
      </c>
      <c r="B50" s="95" t="s">
        <v>38</v>
      </c>
      <c r="C50" s="19" t="s">
        <v>84</v>
      </c>
      <c r="D50" s="478" t="s">
        <v>115</v>
      </c>
      <c r="E50" s="514">
        <v>25</v>
      </c>
      <c r="F50" s="514">
        <v>1749.4000244140625</v>
      </c>
      <c r="G50" s="630">
        <v>0.16685216128826141</v>
      </c>
      <c r="H50" s="514">
        <v>642</v>
      </c>
      <c r="I50" s="514">
        <v>547</v>
      </c>
      <c r="J50" s="663">
        <v>0.89770859287753235</v>
      </c>
      <c r="K50" s="663">
        <v>2.1792507394834161E-2</v>
      </c>
      <c r="L50" s="663">
        <v>0.85490436983657336</v>
      </c>
      <c r="M50" s="663">
        <v>0.94051281591849134</v>
      </c>
      <c r="N50" s="514">
        <v>1</v>
      </c>
      <c r="O50" s="514">
        <v>1</v>
      </c>
      <c r="P50" s="663"/>
      <c r="Q50" s="663"/>
      <c r="R50" s="663"/>
      <c r="S50" s="663"/>
      <c r="T50" s="514">
        <v>643</v>
      </c>
      <c r="U50" s="514">
        <v>548</v>
      </c>
      <c r="V50" s="663">
        <v>0.89770859287753235</v>
      </c>
      <c r="W50" s="663">
        <v>2.1792507394834161E-2</v>
      </c>
      <c r="X50" s="663">
        <v>0.85490436983657336</v>
      </c>
      <c r="Y50" s="663">
        <v>0.94051281591849134</v>
      </c>
    </row>
    <row r="51" spans="1:25" x14ac:dyDescent="0.25">
      <c r="A51" s="386" t="s">
        <v>842</v>
      </c>
      <c r="B51" s="95" t="s">
        <v>92</v>
      </c>
      <c r="C51" s="20" t="s">
        <v>84</v>
      </c>
      <c r="D51" s="479" t="s">
        <v>115</v>
      </c>
      <c r="E51" s="514">
        <v>65</v>
      </c>
      <c r="F51" s="514">
        <v>1929.0999755859375</v>
      </c>
      <c r="G51" s="630">
        <v>0.83177918195724487</v>
      </c>
      <c r="H51" s="514">
        <v>1022</v>
      </c>
      <c r="I51" s="514">
        <v>397</v>
      </c>
      <c r="J51" s="663">
        <v>0.32986445774174139</v>
      </c>
      <c r="K51" s="663">
        <v>2.6465790853591818E-2</v>
      </c>
      <c r="L51" s="663">
        <v>0.27791483571150921</v>
      </c>
      <c r="M51" s="663">
        <v>0.38181407977197357</v>
      </c>
      <c r="N51" s="514">
        <v>18</v>
      </c>
      <c r="O51" s="514">
        <v>7</v>
      </c>
      <c r="P51" s="663">
        <v>0.36713040540895558</v>
      </c>
      <c r="Q51" s="663">
        <v>0.15054798754280546</v>
      </c>
      <c r="R51" s="663">
        <v>4.9501916079688568E-2</v>
      </c>
      <c r="S51" s="663">
        <v>0.6847588947382226</v>
      </c>
      <c r="T51" s="514">
        <v>1040</v>
      </c>
      <c r="U51" s="514">
        <v>404</v>
      </c>
      <c r="V51" s="663">
        <v>0.33080795394647206</v>
      </c>
      <c r="W51" s="663">
        <v>2.6452145670598115E-2</v>
      </c>
      <c r="X51" s="663">
        <v>0.27888511600529198</v>
      </c>
      <c r="Y51" s="663">
        <v>0.38273079188765213</v>
      </c>
    </row>
    <row r="52" spans="1:25" x14ac:dyDescent="0.25">
      <c r="A52" s="87" t="s">
        <v>842</v>
      </c>
      <c r="B52" s="87" t="s">
        <v>86</v>
      </c>
      <c r="C52" s="17" t="s">
        <v>89</v>
      </c>
      <c r="D52" s="479" t="s">
        <v>115</v>
      </c>
      <c r="E52" s="514">
        <v>120</v>
      </c>
      <c r="F52" s="514">
        <v>1231.7999267578125</v>
      </c>
      <c r="G52" s="630">
        <v>0.69581735134124756</v>
      </c>
      <c r="H52" s="514">
        <v>594</v>
      </c>
      <c r="I52" s="514">
        <v>236</v>
      </c>
      <c r="J52" s="663">
        <v>0.33418009764541129</v>
      </c>
      <c r="K52" s="663">
        <v>3.3423843246269846E-2</v>
      </c>
      <c r="L52" s="663">
        <v>0.26849661403667607</v>
      </c>
      <c r="M52" s="663">
        <v>0.39986358125414651</v>
      </c>
      <c r="N52" s="514">
        <v>4</v>
      </c>
      <c r="O52" s="514">
        <v>3</v>
      </c>
      <c r="P52" s="663"/>
      <c r="Q52" s="663"/>
      <c r="R52" s="663"/>
      <c r="S52" s="663"/>
      <c r="T52" s="514">
        <v>598</v>
      </c>
      <c r="U52" s="514">
        <v>239</v>
      </c>
      <c r="V52" s="663">
        <v>0.33547708509141777</v>
      </c>
      <c r="W52" s="663">
        <v>3.3400963174066559E-2</v>
      </c>
      <c r="X52" s="663">
        <v>0.26983856467965717</v>
      </c>
      <c r="Y52" s="663">
        <v>0.40111560550317837</v>
      </c>
    </row>
    <row r="53" spans="1:25" x14ac:dyDescent="0.25">
      <c r="A53" s="87" t="s">
        <v>842</v>
      </c>
      <c r="B53" s="87" t="s">
        <v>86</v>
      </c>
      <c r="C53" s="17" t="s">
        <v>91</v>
      </c>
      <c r="D53" s="479" t="s">
        <v>115</v>
      </c>
      <c r="E53" s="514">
        <v>120</v>
      </c>
      <c r="F53" s="514">
        <v>2493.39990234375</v>
      </c>
      <c r="G53" s="630">
        <v>0.30418261885643005</v>
      </c>
      <c r="H53" s="514">
        <v>1123</v>
      </c>
      <c r="I53" s="514">
        <v>756</v>
      </c>
      <c r="J53" s="663">
        <v>0.63441419364665197</v>
      </c>
      <c r="K53" s="663">
        <v>2.1027166986823428E-2</v>
      </c>
      <c r="L53" s="663">
        <v>0.59314924089907861</v>
      </c>
      <c r="M53" s="663">
        <v>0.67567914639422533</v>
      </c>
      <c r="N53" s="514">
        <v>15</v>
      </c>
      <c r="O53" s="514">
        <v>5</v>
      </c>
      <c r="P53" s="663">
        <v>0.40529032666700682</v>
      </c>
      <c r="Q53" s="663">
        <v>0.14743295605411891</v>
      </c>
      <c r="R53" s="663">
        <v>8.9078085161762077E-2</v>
      </c>
      <c r="S53" s="663">
        <v>0.72150256817225156</v>
      </c>
      <c r="T53" s="514">
        <v>1138</v>
      </c>
      <c r="U53" s="514">
        <v>239</v>
      </c>
      <c r="V53" s="663">
        <v>0.63402730144858432</v>
      </c>
      <c r="W53" s="663">
        <v>2.1014433905129252E-2</v>
      </c>
      <c r="X53" s="663">
        <v>0.59278733685156726</v>
      </c>
      <c r="Y53" s="663">
        <v>0.67526726604560139</v>
      </c>
    </row>
    <row r="54" spans="1:25" x14ac:dyDescent="0.25">
      <c r="A54" s="105" t="s">
        <v>842</v>
      </c>
      <c r="B54" s="105" t="s">
        <v>86</v>
      </c>
      <c r="C54" s="106" t="s">
        <v>84</v>
      </c>
      <c r="D54" s="106" t="s">
        <v>115</v>
      </c>
      <c r="E54" s="515">
        <v>120</v>
      </c>
      <c r="F54" s="515">
        <v>3725.199951171875</v>
      </c>
      <c r="G54" s="631">
        <v>1</v>
      </c>
      <c r="H54" s="515">
        <v>1717</v>
      </c>
      <c r="I54" s="515">
        <v>992</v>
      </c>
      <c r="J54" s="664">
        <v>0.52558252917732895</v>
      </c>
      <c r="K54" s="664">
        <v>2.417869988050568E-2</v>
      </c>
      <c r="L54" s="664">
        <v>0.47815243412955932</v>
      </c>
      <c r="M54" s="664">
        <v>0.57301262422509902</v>
      </c>
      <c r="N54" s="515">
        <v>19</v>
      </c>
      <c r="O54" s="515">
        <v>8</v>
      </c>
      <c r="P54" s="664">
        <v>0.47297623965166991</v>
      </c>
      <c r="Q54" s="664">
        <v>0.16145462827359958</v>
      </c>
      <c r="R54" s="664">
        <v>0.13377265261274074</v>
      </c>
      <c r="S54" s="664">
        <v>0.81217982669059907</v>
      </c>
      <c r="T54" s="515">
        <v>1736</v>
      </c>
      <c r="U54" s="515">
        <v>239</v>
      </c>
      <c r="V54" s="664">
        <v>0.52620116798944516</v>
      </c>
      <c r="W54" s="664">
        <v>2.416150921076253E-2</v>
      </c>
      <c r="X54" s="664">
        <v>0.47880479498230949</v>
      </c>
      <c r="Y54" s="664">
        <v>0.57359754099658078</v>
      </c>
    </row>
    <row r="55" spans="1:25" x14ac:dyDescent="0.25">
      <c r="A55" s="386" t="s">
        <v>989</v>
      </c>
      <c r="B55" s="95" t="s">
        <v>38</v>
      </c>
      <c r="C55" s="19" t="s">
        <v>84</v>
      </c>
      <c r="D55" s="20" t="s">
        <v>115</v>
      </c>
      <c r="E55" s="19"/>
      <c r="F55" s="19"/>
      <c r="G55" s="19"/>
      <c r="H55" s="19"/>
      <c r="I55" s="19"/>
      <c r="J55" s="19"/>
      <c r="K55" s="19"/>
      <c r="L55" s="19"/>
      <c r="M55" s="19"/>
      <c r="N55" s="19"/>
      <c r="O55" s="19"/>
      <c r="P55" s="19"/>
      <c r="Q55" s="19"/>
      <c r="R55" s="19"/>
      <c r="S55" s="89"/>
      <c r="T55" s="1017"/>
      <c r="U55" s="1017"/>
      <c r="V55" s="1017"/>
      <c r="W55" s="1017"/>
      <c r="X55" s="1017"/>
      <c r="Y55" s="1017"/>
    </row>
    <row r="56" spans="1:25" x14ac:dyDescent="0.25">
      <c r="A56" s="386" t="s">
        <v>989</v>
      </c>
      <c r="B56" s="95" t="s">
        <v>92</v>
      </c>
      <c r="C56" s="20" t="s">
        <v>84</v>
      </c>
      <c r="D56" s="20" t="s">
        <v>115</v>
      </c>
      <c r="E56" s="19">
        <v>150</v>
      </c>
      <c r="F56" s="19">
        <v>11889</v>
      </c>
      <c r="G56" s="19"/>
      <c r="H56" s="19">
        <v>11849</v>
      </c>
      <c r="I56" s="19">
        <v>4937</v>
      </c>
      <c r="J56" s="19">
        <v>41.67</v>
      </c>
      <c r="K56" s="19">
        <v>0.89</v>
      </c>
      <c r="L56" s="19">
        <v>40.78</v>
      </c>
      <c r="M56" s="19">
        <v>42.55</v>
      </c>
      <c r="N56" s="19">
        <v>40</v>
      </c>
      <c r="O56" s="19">
        <v>18</v>
      </c>
      <c r="P56" s="19">
        <v>45</v>
      </c>
      <c r="Q56" s="19">
        <v>15.42</v>
      </c>
      <c r="R56" s="19">
        <v>29.58</v>
      </c>
      <c r="S56" s="89">
        <v>60.42</v>
      </c>
      <c r="T56" s="19">
        <v>11889</v>
      </c>
      <c r="U56" s="19">
        <v>4955</v>
      </c>
      <c r="V56" s="19">
        <v>41.68</v>
      </c>
      <c r="W56" s="19">
        <v>0.89</v>
      </c>
      <c r="X56" s="19">
        <v>40.79</v>
      </c>
      <c r="Y56" s="19">
        <v>42.56</v>
      </c>
    </row>
    <row r="57" spans="1:25" x14ac:dyDescent="0.25">
      <c r="A57" s="386" t="s">
        <v>989</v>
      </c>
      <c r="B57" s="87" t="s">
        <v>86</v>
      </c>
      <c r="C57" s="17" t="s">
        <v>89</v>
      </c>
      <c r="D57" s="20" t="s">
        <v>115</v>
      </c>
      <c r="E57" s="19">
        <v>104</v>
      </c>
      <c r="F57" s="19">
        <v>6075</v>
      </c>
      <c r="G57" s="19"/>
      <c r="H57" s="19">
        <v>6058</v>
      </c>
      <c r="I57" s="19">
        <v>2661</v>
      </c>
      <c r="J57" s="19">
        <v>43.92</v>
      </c>
      <c r="K57" s="19">
        <v>1.25</v>
      </c>
      <c r="L57" s="19">
        <v>42.68</v>
      </c>
      <c r="M57" s="19">
        <v>45.18</v>
      </c>
      <c r="N57" s="19">
        <v>17</v>
      </c>
      <c r="O57" s="19">
        <v>7</v>
      </c>
      <c r="P57" s="19">
        <v>41.18</v>
      </c>
      <c r="Q57" s="19">
        <v>23.4</v>
      </c>
      <c r="R57" s="19">
        <v>17.78</v>
      </c>
      <c r="S57" s="89">
        <v>64.569999999999993</v>
      </c>
      <c r="T57" s="19">
        <v>6075</v>
      </c>
      <c r="U57" s="19">
        <v>2668</v>
      </c>
      <c r="V57" s="19">
        <v>43.92</v>
      </c>
      <c r="W57" s="19">
        <v>1.25</v>
      </c>
      <c r="X57" s="19">
        <v>42.67</v>
      </c>
      <c r="Y57" s="19">
        <v>45.17</v>
      </c>
    </row>
    <row r="58" spans="1:25" x14ac:dyDescent="0.25">
      <c r="A58" s="386" t="s">
        <v>989</v>
      </c>
      <c r="B58" s="87" t="s">
        <v>86</v>
      </c>
      <c r="C58" s="17" t="s">
        <v>91</v>
      </c>
      <c r="D58" s="20" t="s">
        <v>115</v>
      </c>
      <c r="E58" s="19">
        <v>46</v>
      </c>
      <c r="F58" s="19">
        <v>5814</v>
      </c>
      <c r="G58" s="19"/>
      <c r="H58" s="19">
        <v>5791</v>
      </c>
      <c r="I58" s="19">
        <v>2276</v>
      </c>
      <c r="J58" s="19">
        <v>39.299999999999997</v>
      </c>
      <c r="K58" s="19">
        <v>1.26</v>
      </c>
      <c r="L58" s="19">
        <v>38.04</v>
      </c>
      <c r="M58" s="19">
        <v>40.56</v>
      </c>
      <c r="N58" s="19">
        <v>23</v>
      </c>
      <c r="O58" s="19">
        <v>11</v>
      </c>
      <c r="P58" s="19">
        <v>47.83</v>
      </c>
      <c r="Q58" s="19">
        <v>20.420000000000002</v>
      </c>
      <c r="R58" s="19">
        <v>27.41</v>
      </c>
      <c r="S58" s="89">
        <v>68.239999999999995</v>
      </c>
      <c r="T58" s="19">
        <v>5814</v>
      </c>
      <c r="U58" s="19">
        <v>2287</v>
      </c>
      <c r="V58" s="19">
        <v>39.340000000000003</v>
      </c>
      <c r="W58" s="19">
        <v>1.26</v>
      </c>
      <c r="X58" s="19">
        <v>38.08</v>
      </c>
      <c r="Y58" s="19">
        <v>40.590000000000003</v>
      </c>
    </row>
    <row r="59" spans="1:25" x14ac:dyDescent="0.25">
      <c r="A59" s="388" t="s">
        <v>989</v>
      </c>
      <c r="B59" s="105" t="s">
        <v>86</v>
      </c>
      <c r="C59" s="106" t="s">
        <v>84</v>
      </c>
      <c r="D59" s="106" t="s">
        <v>115</v>
      </c>
      <c r="E59" s="107">
        <v>150</v>
      </c>
      <c r="F59" s="107">
        <v>11889</v>
      </c>
      <c r="G59" s="107"/>
      <c r="H59" s="107">
        <v>11849</v>
      </c>
      <c r="I59" s="107">
        <v>4937</v>
      </c>
      <c r="J59" s="107">
        <v>41.67</v>
      </c>
      <c r="K59" s="107">
        <v>0.89</v>
      </c>
      <c r="L59" s="107">
        <v>40.78</v>
      </c>
      <c r="M59" s="107">
        <v>42.55</v>
      </c>
      <c r="N59" s="107">
        <v>40</v>
      </c>
      <c r="O59" s="107">
        <v>18</v>
      </c>
      <c r="P59" s="107">
        <v>45</v>
      </c>
      <c r="Q59" s="107">
        <v>15.42</v>
      </c>
      <c r="R59" s="107">
        <v>29.58</v>
      </c>
      <c r="S59" s="108">
        <v>60.42</v>
      </c>
      <c r="T59" s="108">
        <v>11889</v>
      </c>
      <c r="U59" s="108">
        <v>4955</v>
      </c>
      <c r="V59" s="108">
        <v>41.68</v>
      </c>
      <c r="W59" s="108">
        <v>0.89</v>
      </c>
      <c r="X59" s="108">
        <v>40.79</v>
      </c>
      <c r="Y59" s="108">
        <v>42.56</v>
      </c>
    </row>
    <row r="60" spans="1:25" x14ac:dyDescent="0.25">
      <c r="A60" s="497" t="s">
        <v>894</v>
      </c>
      <c r="B60" s="499" t="s">
        <v>38</v>
      </c>
      <c r="C60" s="496" t="s">
        <v>84</v>
      </c>
      <c r="D60" s="496" t="s">
        <v>115</v>
      </c>
      <c r="E60" s="517">
        <v>6</v>
      </c>
      <c r="F60" s="517">
        <v>264</v>
      </c>
      <c r="G60" s="632">
        <v>0.13983050847457626</v>
      </c>
      <c r="H60" s="517">
        <v>334</v>
      </c>
      <c r="I60" s="517">
        <v>220</v>
      </c>
      <c r="J60" s="550">
        <v>0.6586826347305389</v>
      </c>
      <c r="K60" s="550">
        <v>2.5944399999999999E-2</v>
      </c>
      <c r="L60" s="550">
        <v>0.60509959999999996</v>
      </c>
      <c r="M60" s="550">
        <v>0.70942229999999995</v>
      </c>
      <c r="N60" s="517">
        <v>1</v>
      </c>
      <c r="O60" s="517">
        <v>1</v>
      </c>
      <c r="P60" s="550"/>
      <c r="Q60" s="550"/>
      <c r="R60" s="550"/>
      <c r="S60" s="665"/>
      <c r="T60" s="651">
        <v>335</v>
      </c>
      <c r="U60" s="651">
        <v>221</v>
      </c>
      <c r="V60" s="669">
        <v>0.65970149253731347</v>
      </c>
      <c r="W60" s="669">
        <v>2.5887E-2</v>
      </c>
      <c r="X60" s="669">
        <v>0.60622949999999998</v>
      </c>
      <c r="Y60" s="669">
        <v>0.71032039999999996</v>
      </c>
    </row>
    <row r="61" spans="1:25" x14ac:dyDescent="0.25">
      <c r="A61" s="497" t="s">
        <v>894</v>
      </c>
      <c r="B61" s="499" t="s">
        <v>92</v>
      </c>
      <c r="C61" s="496" t="s">
        <v>84</v>
      </c>
      <c r="D61" s="496" t="s">
        <v>115</v>
      </c>
      <c r="E61" s="517">
        <v>17</v>
      </c>
      <c r="F61" s="517">
        <v>1624</v>
      </c>
      <c r="G61" s="632">
        <v>0.86016949152542377</v>
      </c>
      <c r="H61" s="517">
        <v>1629</v>
      </c>
      <c r="I61" s="517">
        <v>383</v>
      </c>
      <c r="J61" s="550">
        <v>0.23511356660527932</v>
      </c>
      <c r="K61" s="550">
        <v>1.0507000000000001E-2</v>
      </c>
      <c r="L61" s="550">
        <v>0.21470549999999999</v>
      </c>
      <c r="M61" s="550">
        <v>0.2564806</v>
      </c>
      <c r="N61" s="517">
        <v>16</v>
      </c>
      <c r="O61" s="517">
        <v>7</v>
      </c>
      <c r="P61" s="550">
        <v>0.4375</v>
      </c>
      <c r="Q61" s="550">
        <v>0.12401959999999999</v>
      </c>
      <c r="R61" s="550">
        <v>0.19753409999999999</v>
      </c>
      <c r="S61" s="665">
        <v>0.70122309999999999</v>
      </c>
      <c r="T61" s="517">
        <v>1645</v>
      </c>
      <c r="U61" s="517">
        <v>390</v>
      </c>
      <c r="V61" s="550">
        <v>0.23708206686930092</v>
      </c>
      <c r="W61" s="550">
        <v>1.0485899999999999E-2</v>
      </c>
      <c r="X61" s="550">
        <v>0.21670990000000001</v>
      </c>
      <c r="Y61" s="550">
        <v>0.25839659999999998</v>
      </c>
    </row>
    <row r="62" spans="1:25" x14ac:dyDescent="0.25">
      <c r="A62" s="497" t="s">
        <v>894</v>
      </c>
      <c r="B62" s="497" t="s">
        <v>86</v>
      </c>
      <c r="C62" s="500" t="s">
        <v>89</v>
      </c>
      <c r="D62" s="496" t="s">
        <v>115</v>
      </c>
      <c r="E62" s="517">
        <v>21</v>
      </c>
      <c r="F62" s="517">
        <v>914</v>
      </c>
      <c r="G62" s="632">
        <v>0.48411016949152541</v>
      </c>
      <c r="H62" s="517">
        <v>954</v>
      </c>
      <c r="I62" s="517">
        <v>320</v>
      </c>
      <c r="J62" s="550">
        <v>0.33542976939203356</v>
      </c>
      <c r="K62" s="550">
        <v>1.52861E-2</v>
      </c>
      <c r="L62" s="550">
        <v>0.3054925</v>
      </c>
      <c r="M62" s="550">
        <v>0.36638700000000002</v>
      </c>
      <c r="N62" s="517">
        <v>6</v>
      </c>
      <c r="O62" s="517">
        <v>2</v>
      </c>
      <c r="P62" s="550"/>
      <c r="Q62" s="550"/>
      <c r="R62" s="550"/>
      <c r="S62" s="665"/>
      <c r="T62" s="517">
        <v>960</v>
      </c>
      <c r="U62" s="517">
        <v>322</v>
      </c>
      <c r="V62" s="550">
        <v>0.33541666666666664</v>
      </c>
      <c r="W62" s="550">
        <v>1.5238099999999999E-2</v>
      </c>
      <c r="X62" s="550">
        <v>0.30557319999999999</v>
      </c>
      <c r="Y62" s="550">
        <v>0.36627369999999998</v>
      </c>
    </row>
    <row r="63" spans="1:25" x14ac:dyDescent="0.25">
      <c r="A63" s="497" t="s">
        <v>894</v>
      </c>
      <c r="B63" s="497" t="s">
        <v>86</v>
      </c>
      <c r="C63" s="500" t="s">
        <v>91</v>
      </c>
      <c r="D63" s="496" t="s">
        <v>115</v>
      </c>
      <c r="E63" s="517">
        <v>17</v>
      </c>
      <c r="F63" s="517">
        <v>974</v>
      </c>
      <c r="G63" s="632">
        <v>0.51588983050847459</v>
      </c>
      <c r="H63" s="517">
        <v>1009</v>
      </c>
      <c r="I63" s="517">
        <v>283</v>
      </c>
      <c r="J63" s="550">
        <v>0.28047571853320119</v>
      </c>
      <c r="K63" s="550">
        <v>1.4142500000000001E-2</v>
      </c>
      <c r="L63" s="550">
        <v>0.25293539999999998</v>
      </c>
      <c r="M63" s="550">
        <v>0.3093031</v>
      </c>
      <c r="N63" s="517">
        <v>11</v>
      </c>
      <c r="O63" s="517">
        <v>6</v>
      </c>
      <c r="P63" s="550"/>
      <c r="Q63" s="550"/>
      <c r="R63" s="550"/>
      <c r="S63" s="665"/>
      <c r="T63" s="517">
        <v>1020</v>
      </c>
      <c r="U63" s="517">
        <v>289</v>
      </c>
      <c r="V63" s="550">
        <v>0.28333333333333333</v>
      </c>
      <c r="W63" s="550">
        <v>1.4109399999999999E-2</v>
      </c>
      <c r="X63" s="550">
        <v>0.25584760000000001</v>
      </c>
      <c r="Y63" s="550">
        <v>0.31207550000000001</v>
      </c>
    </row>
    <row r="64" spans="1:25" x14ac:dyDescent="0.25">
      <c r="A64" s="501" t="s">
        <v>894</v>
      </c>
      <c r="B64" s="501" t="s">
        <v>86</v>
      </c>
      <c r="C64" s="498" t="s">
        <v>84</v>
      </c>
      <c r="D64" s="498" t="s">
        <v>115</v>
      </c>
      <c r="E64" s="518">
        <v>23</v>
      </c>
      <c r="F64" s="518">
        <v>1888</v>
      </c>
      <c r="G64" s="633">
        <v>1</v>
      </c>
      <c r="H64" s="518">
        <v>1963</v>
      </c>
      <c r="I64" s="518">
        <v>603</v>
      </c>
      <c r="J64" s="551">
        <v>0.30718288334182375</v>
      </c>
      <c r="K64" s="551">
        <v>1.0412299999999999E-2</v>
      </c>
      <c r="L64" s="551">
        <v>0.28682089999999999</v>
      </c>
      <c r="M64" s="551">
        <v>0.32812239999999998</v>
      </c>
      <c r="N64" s="518">
        <v>17</v>
      </c>
      <c r="O64" s="518">
        <v>8</v>
      </c>
      <c r="P64" s="551">
        <v>0.47058823529411764</v>
      </c>
      <c r="Q64" s="551">
        <v>0.12105779999999999</v>
      </c>
      <c r="R64" s="551">
        <v>0.2298327</v>
      </c>
      <c r="S64" s="666">
        <v>0.72188169999999996</v>
      </c>
      <c r="T64" s="652">
        <v>1980</v>
      </c>
      <c r="U64" s="652">
        <v>611</v>
      </c>
      <c r="V64" s="666">
        <v>0.30858585858585857</v>
      </c>
      <c r="W64" s="666">
        <v>1.03806E-2</v>
      </c>
      <c r="X64" s="666">
        <v>0.28828350000000003</v>
      </c>
      <c r="Y64" s="666">
        <v>0.32945659999999999</v>
      </c>
    </row>
    <row r="76" spans="1:6" x14ac:dyDescent="0.25">
      <c r="A76" s="1"/>
      <c r="B76" s="671"/>
      <c r="C76" s="671"/>
      <c r="D76" s="670"/>
      <c r="E76" s="670"/>
      <c r="F76" s="670"/>
    </row>
    <row r="77" spans="1:6" x14ac:dyDescent="0.25">
      <c r="A77" s="1"/>
      <c r="B77" s="671"/>
      <c r="C77" s="671"/>
      <c r="D77" s="670"/>
      <c r="E77" s="670"/>
      <c r="F77" s="670"/>
    </row>
    <row r="78" spans="1:6" x14ac:dyDescent="0.25">
      <c r="A78" s="1"/>
      <c r="B78" s="671"/>
      <c r="C78" s="671"/>
      <c r="D78" s="670"/>
      <c r="E78" s="670"/>
      <c r="F78" s="670"/>
    </row>
    <row r="79" spans="1:6" x14ac:dyDescent="0.25">
      <c r="A79" s="1"/>
      <c r="B79" s="671"/>
      <c r="C79" s="671"/>
      <c r="D79" s="670"/>
      <c r="E79" s="670"/>
      <c r="F79" s="670"/>
    </row>
    <row r="80" spans="1:6" x14ac:dyDescent="0.25">
      <c r="A80" s="1"/>
      <c r="B80" s="671"/>
      <c r="C80" s="671"/>
      <c r="D80" s="670"/>
      <c r="E80" s="670"/>
      <c r="F80" s="670"/>
    </row>
    <row r="81" spans="1:6" x14ac:dyDescent="0.25">
      <c r="A81" s="1"/>
      <c r="B81" s="671"/>
      <c r="C81" s="671"/>
      <c r="D81" s="670"/>
      <c r="E81" s="670"/>
      <c r="F81" s="670"/>
    </row>
    <row r="82" spans="1:6" x14ac:dyDescent="0.25">
      <c r="A82" s="1"/>
      <c r="B82" s="671"/>
      <c r="C82" s="671"/>
      <c r="D82" s="670"/>
      <c r="E82" s="670"/>
      <c r="F82" s="670"/>
    </row>
    <row r="83" spans="1:6" x14ac:dyDescent="0.25">
      <c r="A83" s="1"/>
      <c r="B83" s="671"/>
      <c r="C83" s="671"/>
      <c r="D83" s="670"/>
      <c r="E83" s="670"/>
      <c r="F83" s="670"/>
    </row>
    <row r="84" spans="1:6" x14ac:dyDescent="0.25">
      <c r="A84" s="1"/>
      <c r="B84" s="671"/>
      <c r="C84" s="671"/>
      <c r="D84" s="670"/>
      <c r="E84" s="670"/>
      <c r="F84" s="670"/>
    </row>
    <row r="85" spans="1:6" x14ac:dyDescent="0.25">
      <c r="A85" s="1"/>
      <c r="B85" s="671"/>
      <c r="C85" s="671"/>
      <c r="D85" s="670"/>
      <c r="E85" s="670"/>
      <c r="F85" s="670"/>
    </row>
    <row r="86" spans="1:6" x14ac:dyDescent="0.25">
      <c r="A86" s="1"/>
      <c r="B86" s="671"/>
      <c r="C86" s="671"/>
      <c r="D86" s="670"/>
      <c r="E86" s="670"/>
      <c r="F86" s="670"/>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4"/>
  <sheetViews>
    <sheetView zoomScale="55" zoomScaleNormal="55" workbookViewId="0">
      <pane xSplit="4" ySplit="4" topLeftCell="E5" activePane="bottomRight" state="frozen"/>
      <selection pane="topRight" activeCell="F1" sqref="F1"/>
      <selection pane="bottomLeft" activeCell="A5" sqref="A5"/>
      <selection pane="bottomRight" activeCell="E5" sqref="E5"/>
    </sheetView>
  </sheetViews>
  <sheetFormatPr defaultRowHeight="15.75" x14ac:dyDescent="0.25"/>
  <cols>
    <col min="1" max="1" width="12.85546875" customWidth="1"/>
    <col min="2" max="2" width="21.5703125" bestFit="1" customWidth="1"/>
    <col min="3" max="3" width="21.42578125" bestFit="1" customWidth="1"/>
    <col min="4" max="5" width="19.28515625" bestFit="1" customWidth="1"/>
    <col min="6" max="6" width="21.85546875" bestFit="1" customWidth="1"/>
    <col min="7" max="7" width="17.28515625" bestFit="1" customWidth="1"/>
    <col min="8" max="8" width="17" bestFit="1" customWidth="1"/>
    <col min="9" max="9" width="13.42578125" bestFit="1" customWidth="1"/>
    <col min="11" max="11" width="24.7109375" bestFit="1" customWidth="1"/>
    <col min="12" max="12" width="22.42578125" customWidth="1"/>
    <col min="13" max="13" width="22.85546875" bestFit="1" customWidth="1"/>
    <col min="14" max="14" width="21" bestFit="1" customWidth="1"/>
    <col min="15" max="15" width="18.5703125" bestFit="1" customWidth="1"/>
    <col min="16" max="16" width="14" bestFit="1" customWidth="1"/>
    <col min="17" max="17" width="7.28515625" customWidth="1"/>
    <col min="18" max="18" width="22.42578125" customWidth="1"/>
    <col min="19" max="19" width="22.85546875" bestFit="1" customWidth="1"/>
    <col min="20" max="20" width="16.7109375" bestFit="1" customWidth="1"/>
    <col min="21" max="21" width="13.140625" bestFit="1" customWidth="1"/>
    <col min="23" max="23" width="7.7109375" customWidth="1"/>
    <col min="24" max="24" width="22.42578125" customWidth="1"/>
    <col min="25" max="25" width="22.85546875" bestFit="1" customWidth="1"/>
  </cols>
  <sheetData>
    <row r="1" spans="1:25" ht="20.25" x14ac:dyDescent="0.3">
      <c r="A1" s="24" t="s">
        <v>104</v>
      </c>
    </row>
    <row r="2" spans="1:25" ht="18" x14ac:dyDescent="0.25">
      <c r="A2" s="73" t="s">
        <v>32</v>
      </c>
      <c r="E2" s="294"/>
      <c r="F2" s="298"/>
      <c r="G2" s="294"/>
      <c r="H2" s="294"/>
      <c r="I2" s="298"/>
      <c r="J2" s="298"/>
      <c r="K2" s="298"/>
      <c r="L2" s="298"/>
      <c r="O2" s="298"/>
      <c r="P2" s="298"/>
      <c r="Q2" s="298"/>
      <c r="R2" s="298"/>
      <c r="S2" s="294"/>
      <c r="T2" s="294"/>
      <c r="U2" s="298"/>
      <c r="V2" s="298"/>
      <c r="W2" s="298"/>
      <c r="X2" s="298"/>
    </row>
    <row r="3" spans="1:25" x14ac:dyDescent="0.25">
      <c r="A3" s="11"/>
      <c r="B3" s="11"/>
      <c r="C3" s="11"/>
      <c r="D3" s="132"/>
      <c r="E3" s="295"/>
      <c r="F3" s="299"/>
      <c r="G3" s="301" t="s">
        <v>105</v>
      </c>
      <c r="H3" s="301"/>
      <c r="I3" s="302"/>
      <c r="J3" s="302"/>
      <c r="K3" s="302"/>
      <c r="L3" s="302"/>
      <c r="M3" s="133" t="s">
        <v>106</v>
      </c>
      <c r="N3" s="133"/>
      <c r="O3" s="302"/>
      <c r="P3" s="302"/>
      <c r="Q3" s="302"/>
      <c r="R3" s="302"/>
      <c r="S3" s="301" t="s">
        <v>107</v>
      </c>
      <c r="T3" s="301"/>
      <c r="U3" s="302"/>
      <c r="V3" s="302"/>
      <c r="W3" s="302"/>
      <c r="X3" s="302"/>
    </row>
    <row r="4" spans="1:25" x14ac:dyDescent="0.25">
      <c r="A4" s="110" t="s">
        <v>529</v>
      </c>
      <c r="B4" s="110" t="s">
        <v>5</v>
      </c>
      <c r="C4" s="100" t="s">
        <v>4</v>
      </c>
      <c r="D4" s="100" t="s">
        <v>6</v>
      </c>
      <c r="E4" s="134" t="s">
        <v>7</v>
      </c>
      <c r="F4" s="296" t="s">
        <v>9</v>
      </c>
      <c r="G4" s="300" t="s">
        <v>10</v>
      </c>
      <c r="H4" s="296" t="s">
        <v>108</v>
      </c>
      <c r="I4" s="296" t="s">
        <v>109</v>
      </c>
      <c r="J4" s="300" t="s">
        <v>110</v>
      </c>
      <c r="K4" s="300" t="s">
        <v>12</v>
      </c>
      <c r="L4" s="303" t="s">
        <v>13</v>
      </c>
      <c r="M4" s="303" t="s">
        <v>14</v>
      </c>
      <c r="N4" s="134" t="s">
        <v>111</v>
      </c>
      <c r="O4" s="134" t="s">
        <v>112</v>
      </c>
      <c r="P4" s="300" t="s">
        <v>113</v>
      </c>
      <c r="Q4" s="300" t="s">
        <v>17</v>
      </c>
      <c r="R4" s="303" t="s">
        <v>18</v>
      </c>
      <c r="S4" s="303" t="s">
        <v>19</v>
      </c>
      <c r="T4" s="296" t="s">
        <v>114</v>
      </c>
      <c r="U4" s="296" t="s">
        <v>73</v>
      </c>
      <c r="V4" s="300" t="s">
        <v>74</v>
      </c>
      <c r="W4" s="300" t="s">
        <v>21</v>
      </c>
      <c r="X4" s="303" t="s">
        <v>22</v>
      </c>
      <c r="Y4" s="303" t="s">
        <v>23</v>
      </c>
    </row>
    <row r="5" spans="1:25" x14ac:dyDescent="0.25">
      <c r="A5" s="94" t="s">
        <v>522</v>
      </c>
      <c r="B5" s="94" t="s">
        <v>28</v>
      </c>
      <c r="C5" s="67" t="s">
        <v>25</v>
      </c>
      <c r="D5" s="68" t="s">
        <v>116</v>
      </c>
      <c r="E5" s="587">
        <v>0</v>
      </c>
      <c r="F5" s="587"/>
      <c r="G5" s="595"/>
      <c r="H5" s="587">
        <v>0</v>
      </c>
      <c r="I5" s="587">
        <v>0</v>
      </c>
      <c r="J5" s="484"/>
      <c r="K5" s="484"/>
      <c r="L5" s="484"/>
      <c r="M5" s="484"/>
      <c r="N5" s="586">
        <v>0</v>
      </c>
      <c r="O5" s="586">
        <v>0</v>
      </c>
      <c r="P5" s="484"/>
      <c r="Q5" s="484"/>
      <c r="R5" s="484"/>
      <c r="S5" s="716"/>
      <c r="T5" s="691">
        <v>0</v>
      </c>
      <c r="U5" s="691">
        <v>0</v>
      </c>
      <c r="V5" s="716"/>
      <c r="W5" s="716"/>
      <c r="X5" s="716"/>
      <c r="Y5" s="716"/>
    </row>
    <row r="6" spans="1:25" x14ac:dyDescent="0.25">
      <c r="A6" s="94" t="s">
        <v>522</v>
      </c>
      <c r="B6" s="94" t="s">
        <v>28</v>
      </c>
      <c r="C6" s="67" t="s">
        <v>25</v>
      </c>
      <c r="D6" s="68" t="s">
        <v>117</v>
      </c>
      <c r="E6" s="587">
        <v>0</v>
      </c>
      <c r="F6" s="587"/>
      <c r="G6" s="595"/>
      <c r="H6" s="587">
        <v>0</v>
      </c>
      <c r="I6" s="587">
        <v>0</v>
      </c>
      <c r="J6" s="484"/>
      <c r="K6" s="484"/>
      <c r="L6" s="484"/>
      <c r="M6" s="484"/>
      <c r="N6" s="586">
        <v>0</v>
      </c>
      <c r="O6" s="586">
        <v>0</v>
      </c>
      <c r="P6" s="484"/>
      <c r="Q6" s="484"/>
      <c r="R6" s="484"/>
      <c r="S6" s="716"/>
      <c r="T6" s="691">
        <v>0</v>
      </c>
      <c r="U6" s="691">
        <v>0</v>
      </c>
      <c r="V6" s="716"/>
      <c r="W6" s="716"/>
      <c r="X6" s="716"/>
      <c r="Y6" s="716"/>
    </row>
    <row r="7" spans="1:25" x14ac:dyDescent="0.25">
      <c r="A7" s="85" t="s">
        <v>522</v>
      </c>
      <c r="B7" s="85" t="s">
        <v>28</v>
      </c>
      <c r="C7" s="16" t="s">
        <v>89</v>
      </c>
      <c r="D7" s="14" t="s">
        <v>115</v>
      </c>
      <c r="E7" s="561">
        <v>0</v>
      </c>
      <c r="F7" s="561"/>
      <c r="G7" s="503"/>
      <c r="H7" s="561">
        <v>0</v>
      </c>
      <c r="I7" s="561">
        <v>0</v>
      </c>
      <c r="J7" s="487"/>
      <c r="K7" s="487"/>
      <c r="L7" s="487"/>
      <c r="M7" s="487"/>
      <c r="N7" s="490">
        <v>0</v>
      </c>
      <c r="O7" s="490">
        <v>0</v>
      </c>
      <c r="P7" s="487"/>
      <c r="Q7" s="487"/>
      <c r="R7" s="487"/>
      <c r="S7" s="717"/>
      <c r="T7" s="692">
        <v>0</v>
      </c>
      <c r="U7" s="692">
        <v>0</v>
      </c>
      <c r="V7" s="717"/>
      <c r="W7" s="717"/>
      <c r="X7" s="717"/>
      <c r="Y7" s="717"/>
    </row>
    <row r="8" spans="1:25" x14ac:dyDescent="0.25">
      <c r="A8" s="94" t="s">
        <v>522</v>
      </c>
      <c r="B8" s="94" t="s">
        <v>28</v>
      </c>
      <c r="C8" s="67" t="s">
        <v>87</v>
      </c>
      <c r="D8" s="68" t="s">
        <v>116</v>
      </c>
      <c r="E8" s="587">
        <v>33</v>
      </c>
      <c r="F8" s="587">
        <v>27640</v>
      </c>
      <c r="G8" s="595">
        <v>0.3</v>
      </c>
      <c r="H8" s="587">
        <v>11722</v>
      </c>
      <c r="I8" s="587">
        <v>5073</v>
      </c>
      <c r="J8" s="484">
        <v>0.438</v>
      </c>
      <c r="K8" s="484">
        <v>4.5999999999999999E-3</v>
      </c>
      <c r="L8" s="484">
        <v>0.42899999999999999</v>
      </c>
      <c r="M8" s="484">
        <v>0.44700000000000001</v>
      </c>
      <c r="N8" s="586">
        <v>218</v>
      </c>
      <c r="O8" s="586">
        <v>198</v>
      </c>
      <c r="P8" s="484">
        <v>0.90400000000000003</v>
      </c>
      <c r="Q8" s="484">
        <v>0.02</v>
      </c>
      <c r="R8" s="484">
        <v>0.86480000000000001</v>
      </c>
      <c r="S8" s="716">
        <v>0.94320000000000004</v>
      </c>
      <c r="T8" s="691">
        <v>11940</v>
      </c>
      <c r="U8" s="691">
        <v>5271</v>
      </c>
      <c r="V8" s="716">
        <v>0.438</v>
      </c>
      <c r="W8" s="716">
        <v>4.4999999999999997E-3</v>
      </c>
      <c r="X8" s="716">
        <v>0.42920000000000003</v>
      </c>
      <c r="Y8" s="716">
        <v>0.44679999999999997</v>
      </c>
    </row>
    <row r="9" spans="1:25" x14ac:dyDescent="0.25">
      <c r="A9" s="94" t="s">
        <v>522</v>
      </c>
      <c r="B9" s="94" t="s">
        <v>28</v>
      </c>
      <c r="C9" s="67" t="s">
        <v>87</v>
      </c>
      <c r="D9" s="68" t="s">
        <v>117</v>
      </c>
      <c r="E9" s="587">
        <v>33</v>
      </c>
      <c r="F9" s="587">
        <v>27640</v>
      </c>
      <c r="G9" s="595">
        <v>0.3</v>
      </c>
      <c r="H9" s="587">
        <v>1869</v>
      </c>
      <c r="I9" s="587">
        <v>1289</v>
      </c>
      <c r="J9" s="484">
        <v>0.71899999999999997</v>
      </c>
      <c r="K9" s="484">
        <v>1.04E-2</v>
      </c>
      <c r="L9" s="484">
        <v>0.6986</v>
      </c>
      <c r="M9" s="484">
        <v>0.73939999999999995</v>
      </c>
      <c r="N9" s="586">
        <v>11</v>
      </c>
      <c r="O9" s="586">
        <v>10</v>
      </c>
      <c r="P9" s="484"/>
      <c r="Q9" s="484"/>
      <c r="R9" s="484"/>
      <c r="S9" s="716"/>
      <c r="T9" s="691">
        <v>1880</v>
      </c>
      <c r="U9" s="691">
        <v>1299</v>
      </c>
      <c r="V9" s="716">
        <v>0.71899999999999997</v>
      </c>
      <c r="W9" s="716">
        <v>1.04E-2</v>
      </c>
      <c r="X9" s="716">
        <v>0.6986</v>
      </c>
      <c r="Y9" s="716">
        <v>0.73939999999999995</v>
      </c>
    </row>
    <row r="10" spans="1:25" x14ac:dyDescent="0.25">
      <c r="A10" s="85" t="s">
        <v>522</v>
      </c>
      <c r="B10" s="85" t="s">
        <v>28</v>
      </c>
      <c r="C10" s="16" t="s">
        <v>91</v>
      </c>
      <c r="D10" s="14" t="s">
        <v>115</v>
      </c>
      <c r="E10" s="561">
        <v>33</v>
      </c>
      <c r="F10" s="561">
        <v>27640</v>
      </c>
      <c r="G10" s="503">
        <v>0.3</v>
      </c>
      <c r="H10" s="561">
        <v>13591</v>
      </c>
      <c r="I10" s="561">
        <v>6362</v>
      </c>
      <c r="J10" s="487">
        <v>0.44800000000000001</v>
      </c>
      <c r="K10" s="487">
        <v>4.3E-3</v>
      </c>
      <c r="L10" s="487">
        <v>0.43959999999999999</v>
      </c>
      <c r="M10" s="487">
        <v>0.45639999999999997</v>
      </c>
      <c r="N10" s="490">
        <v>229</v>
      </c>
      <c r="O10" s="490">
        <v>208</v>
      </c>
      <c r="P10" s="487">
        <v>0.90400000000000003</v>
      </c>
      <c r="Q10" s="487">
        <v>1.95E-2</v>
      </c>
      <c r="R10" s="487">
        <v>0.86580000000000001</v>
      </c>
      <c r="S10" s="717">
        <v>0.94220000000000004</v>
      </c>
      <c r="T10" s="692">
        <v>13820</v>
      </c>
      <c r="U10" s="692">
        <v>6570</v>
      </c>
      <c r="V10" s="717">
        <v>0.44800000000000001</v>
      </c>
      <c r="W10" s="717">
        <v>4.1999999999999997E-3</v>
      </c>
      <c r="X10" s="717">
        <v>0.43980000000000002</v>
      </c>
      <c r="Y10" s="717">
        <v>0.45619999999999999</v>
      </c>
    </row>
    <row r="11" spans="1:25" x14ac:dyDescent="0.25">
      <c r="A11" s="85" t="s">
        <v>522</v>
      </c>
      <c r="B11" s="85" t="s">
        <v>28</v>
      </c>
      <c r="C11" s="14" t="s">
        <v>84</v>
      </c>
      <c r="D11" s="16" t="s">
        <v>116</v>
      </c>
      <c r="E11" s="561">
        <v>33</v>
      </c>
      <c r="F11" s="561">
        <v>27640</v>
      </c>
      <c r="G11" s="503">
        <v>0.3</v>
      </c>
      <c r="H11" s="561">
        <v>11722</v>
      </c>
      <c r="I11" s="561">
        <v>5073</v>
      </c>
      <c r="J11" s="487">
        <v>0.438</v>
      </c>
      <c r="K11" s="487">
        <v>4.5999999999999999E-3</v>
      </c>
      <c r="L11" s="487">
        <v>0.42899999999999999</v>
      </c>
      <c r="M11" s="487">
        <v>0.44700000000000001</v>
      </c>
      <c r="N11" s="490">
        <v>218</v>
      </c>
      <c r="O11" s="490">
        <v>198</v>
      </c>
      <c r="P11" s="487">
        <v>0.90400000000000003</v>
      </c>
      <c r="Q11" s="487">
        <v>0.02</v>
      </c>
      <c r="R11" s="487">
        <v>0.86480000000000001</v>
      </c>
      <c r="S11" s="717">
        <v>0.94320000000000004</v>
      </c>
      <c r="T11" s="692">
        <v>11940</v>
      </c>
      <c r="U11" s="692">
        <v>5271</v>
      </c>
      <c r="V11" s="717">
        <v>0.438</v>
      </c>
      <c r="W11" s="717">
        <v>4.4999999999999997E-3</v>
      </c>
      <c r="X11" s="717">
        <v>0.42920000000000003</v>
      </c>
      <c r="Y11" s="717">
        <v>0.44679999999999997</v>
      </c>
    </row>
    <row r="12" spans="1:25" x14ac:dyDescent="0.25">
      <c r="A12" s="85" t="s">
        <v>522</v>
      </c>
      <c r="B12" s="85" t="s">
        <v>28</v>
      </c>
      <c r="C12" s="14" t="s">
        <v>84</v>
      </c>
      <c r="D12" s="16" t="s">
        <v>117</v>
      </c>
      <c r="E12" s="561">
        <v>33</v>
      </c>
      <c r="F12" s="561">
        <v>27640</v>
      </c>
      <c r="G12" s="503">
        <v>0.3</v>
      </c>
      <c r="H12" s="561">
        <v>1869</v>
      </c>
      <c r="I12" s="561">
        <v>1289</v>
      </c>
      <c r="J12" s="487">
        <v>0.71899999999999997</v>
      </c>
      <c r="K12" s="487">
        <v>1.04E-2</v>
      </c>
      <c r="L12" s="487">
        <v>0.6986</v>
      </c>
      <c r="M12" s="487">
        <v>0.73939999999999995</v>
      </c>
      <c r="N12" s="490">
        <v>11</v>
      </c>
      <c r="O12" s="490">
        <v>10</v>
      </c>
      <c r="P12" s="487"/>
      <c r="Q12" s="487"/>
      <c r="R12" s="487"/>
      <c r="S12" s="717"/>
      <c r="T12" s="692">
        <v>1880</v>
      </c>
      <c r="U12" s="692">
        <v>1299</v>
      </c>
      <c r="V12" s="717">
        <v>0.71899999999999997</v>
      </c>
      <c r="W12" s="717">
        <v>1.04E-2</v>
      </c>
      <c r="X12" s="717">
        <v>0.6986</v>
      </c>
      <c r="Y12" s="717">
        <v>0.73939999999999995</v>
      </c>
    </row>
    <row r="13" spans="1:25" x14ac:dyDescent="0.25">
      <c r="A13" s="386" t="s">
        <v>522</v>
      </c>
      <c r="B13" s="95" t="s">
        <v>38</v>
      </c>
      <c r="C13" s="20" t="s">
        <v>84</v>
      </c>
      <c r="D13" s="20" t="s">
        <v>115</v>
      </c>
      <c r="E13" s="562">
        <v>33</v>
      </c>
      <c r="F13" s="562">
        <v>27640</v>
      </c>
      <c r="G13" s="504">
        <v>0.3</v>
      </c>
      <c r="H13" s="562">
        <v>13591</v>
      </c>
      <c r="I13" s="562">
        <v>6362</v>
      </c>
      <c r="J13" s="494">
        <v>0.44800000000000001</v>
      </c>
      <c r="K13" s="494">
        <v>4.3E-3</v>
      </c>
      <c r="L13" s="494">
        <v>0.43959999999999999</v>
      </c>
      <c r="M13" s="494">
        <v>0.45639999999999997</v>
      </c>
      <c r="N13" s="564">
        <v>229</v>
      </c>
      <c r="O13" s="564">
        <v>208</v>
      </c>
      <c r="P13" s="494">
        <v>0.90400000000000003</v>
      </c>
      <c r="Q13" s="494">
        <v>1.95E-2</v>
      </c>
      <c r="R13" s="494">
        <v>0.86580000000000001</v>
      </c>
      <c r="S13" s="653">
        <v>0.94220000000000004</v>
      </c>
      <c r="T13" s="693">
        <v>13820</v>
      </c>
      <c r="U13" s="693">
        <v>6570</v>
      </c>
      <c r="V13" s="653">
        <v>0.44800000000000001</v>
      </c>
      <c r="W13" s="653">
        <v>4.1999999999999997E-3</v>
      </c>
      <c r="X13" s="653">
        <v>0.43980000000000002</v>
      </c>
      <c r="Y13" s="653">
        <v>0.45619999999999999</v>
      </c>
    </row>
    <row r="14" spans="1:25" x14ac:dyDescent="0.25">
      <c r="A14" s="94" t="s">
        <v>522</v>
      </c>
      <c r="B14" s="94" t="s">
        <v>29</v>
      </c>
      <c r="C14" s="67" t="s">
        <v>25</v>
      </c>
      <c r="D14" s="68" t="s">
        <v>116</v>
      </c>
      <c r="E14" s="587">
        <v>33</v>
      </c>
      <c r="F14" s="587">
        <v>27894</v>
      </c>
      <c r="G14" s="595">
        <v>0.7</v>
      </c>
      <c r="H14" s="587">
        <v>12927</v>
      </c>
      <c r="I14" s="587">
        <v>3860</v>
      </c>
      <c r="J14" s="484">
        <v>0.32100000000000001</v>
      </c>
      <c r="K14" s="484">
        <v>4.1000000000000003E-3</v>
      </c>
      <c r="L14" s="484">
        <v>0.313</v>
      </c>
      <c r="M14" s="484">
        <v>0.32900000000000001</v>
      </c>
      <c r="N14" s="586">
        <v>128</v>
      </c>
      <c r="O14" s="586">
        <v>114</v>
      </c>
      <c r="P14" s="484">
        <v>0.92100000000000004</v>
      </c>
      <c r="Q14" s="484">
        <v>2.3800000000000002E-2</v>
      </c>
      <c r="R14" s="484">
        <v>0.87439999999999996</v>
      </c>
      <c r="S14" s="716">
        <v>0.96760000000000002</v>
      </c>
      <c r="T14" s="691">
        <v>13055</v>
      </c>
      <c r="U14" s="691">
        <v>3974</v>
      </c>
      <c r="V14" s="716">
        <v>0.32100000000000001</v>
      </c>
      <c r="W14" s="716">
        <v>4.1000000000000003E-3</v>
      </c>
      <c r="X14" s="716">
        <v>0.313</v>
      </c>
      <c r="Y14" s="716">
        <v>0.32900000000000001</v>
      </c>
    </row>
    <row r="15" spans="1:25" x14ac:dyDescent="0.25">
      <c r="A15" s="94" t="s">
        <v>522</v>
      </c>
      <c r="B15" s="94" t="s">
        <v>29</v>
      </c>
      <c r="C15" s="67" t="s">
        <v>25</v>
      </c>
      <c r="D15" s="68" t="s">
        <v>117</v>
      </c>
      <c r="E15" s="587">
        <v>33</v>
      </c>
      <c r="F15" s="587">
        <v>27894</v>
      </c>
      <c r="G15" s="595">
        <v>0.7</v>
      </c>
      <c r="H15" s="587">
        <v>889</v>
      </c>
      <c r="I15" s="587">
        <v>429</v>
      </c>
      <c r="J15" s="484">
        <v>0.45700000000000002</v>
      </c>
      <c r="K15" s="484">
        <v>1.67E-2</v>
      </c>
      <c r="L15" s="484">
        <v>0.42430000000000001</v>
      </c>
      <c r="M15" s="484">
        <v>0.48970000000000002</v>
      </c>
      <c r="N15" s="586">
        <v>3</v>
      </c>
      <c r="O15" s="586">
        <v>2</v>
      </c>
      <c r="P15" s="484"/>
      <c r="Q15" s="484"/>
      <c r="R15" s="484"/>
      <c r="S15" s="716"/>
      <c r="T15" s="691">
        <v>892</v>
      </c>
      <c r="U15" s="691">
        <v>431</v>
      </c>
      <c r="V15" s="716">
        <v>0.45700000000000002</v>
      </c>
      <c r="W15" s="716">
        <v>1.67E-2</v>
      </c>
      <c r="X15" s="716">
        <v>0.42430000000000001</v>
      </c>
      <c r="Y15" s="716">
        <v>0.48970000000000002</v>
      </c>
    </row>
    <row r="16" spans="1:25" x14ac:dyDescent="0.25">
      <c r="A16" s="85" t="s">
        <v>522</v>
      </c>
      <c r="B16" s="85" t="s">
        <v>29</v>
      </c>
      <c r="C16" s="16" t="s">
        <v>89</v>
      </c>
      <c r="D16" s="14" t="s">
        <v>115</v>
      </c>
      <c r="E16" s="561">
        <v>33</v>
      </c>
      <c r="F16" s="561">
        <v>27894</v>
      </c>
      <c r="G16" s="503">
        <v>0.7</v>
      </c>
      <c r="H16" s="561">
        <v>13816</v>
      </c>
      <c r="I16" s="561">
        <v>4289</v>
      </c>
      <c r="J16" s="487">
        <v>0.32200000000000001</v>
      </c>
      <c r="K16" s="487">
        <v>4.0000000000000001E-3</v>
      </c>
      <c r="L16" s="487">
        <v>0.31419999999999998</v>
      </c>
      <c r="M16" s="487">
        <v>0.32979999999999998</v>
      </c>
      <c r="N16" s="490">
        <v>131</v>
      </c>
      <c r="O16" s="490">
        <v>116</v>
      </c>
      <c r="P16" s="487">
        <v>0.92</v>
      </c>
      <c r="Q16" s="487">
        <v>2.3699999999999999E-2</v>
      </c>
      <c r="R16" s="487">
        <v>0.87350000000000005</v>
      </c>
      <c r="S16" s="717">
        <v>0.96650000000000003</v>
      </c>
      <c r="T16" s="692">
        <v>13947</v>
      </c>
      <c r="U16" s="692">
        <v>4405</v>
      </c>
      <c r="V16" s="717">
        <v>0.32200000000000001</v>
      </c>
      <c r="W16" s="717">
        <v>4.0000000000000001E-3</v>
      </c>
      <c r="X16" s="717">
        <v>0.31419999999999998</v>
      </c>
      <c r="Y16" s="717">
        <v>0.32979999999999998</v>
      </c>
    </row>
    <row r="17" spans="1:25" x14ac:dyDescent="0.25">
      <c r="A17" s="94" t="s">
        <v>522</v>
      </c>
      <c r="B17" s="94" t="s">
        <v>29</v>
      </c>
      <c r="C17" s="67" t="s">
        <v>87</v>
      </c>
      <c r="D17" s="68" t="s">
        <v>116</v>
      </c>
      <c r="E17" s="587">
        <v>0</v>
      </c>
      <c r="F17" s="587"/>
      <c r="G17" s="595"/>
      <c r="H17" s="587">
        <v>0</v>
      </c>
      <c r="I17" s="587">
        <v>0</v>
      </c>
      <c r="J17" s="484"/>
      <c r="K17" s="484"/>
      <c r="L17" s="484"/>
      <c r="M17" s="484"/>
      <c r="N17" s="586">
        <v>0</v>
      </c>
      <c r="O17" s="586">
        <v>0</v>
      </c>
      <c r="P17" s="484"/>
      <c r="Q17" s="484"/>
      <c r="R17" s="484"/>
      <c r="S17" s="716"/>
      <c r="T17" s="691">
        <v>0</v>
      </c>
      <c r="U17" s="691">
        <v>0</v>
      </c>
      <c r="V17" s="716"/>
      <c r="W17" s="716"/>
      <c r="X17" s="716"/>
      <c r="Y17" s="716"/>
    </row>
    <row r="18" spans="1:25" x14ac:dyDescent="0.25">
      <c r="A18" s="94" t="s">
        <v>522</v>
      </c>
      <c r="B18" s="94" t="s">
        <v>29</v>
      </c>
      <c r="C18" s="67" t="s">
        <v>87</v>
      </c>
      <c r="D18" s="68" t="s">
        <v>117</v>
      </c>
      <c r="E18" s="587">
        <v>0</v>
      </c>
      <c r="F18" s="587"/>
      <c r="G18" s="595"/>
      <c r="H18" s="587">
        <v>0</v>
      </c>
      <c r="I18" s="587">
        <v>0</v>
      </c>
      <c r="J18" s="484"/>
      <c r="K18" s="484"/>
      <c r="L18" s="484"/>
      <c r="M18" s="484"/>
      <c r="N18" s="586">
        <v>0</v>
      </c>
      <c r="O18" s="586">
        <v>0</v>
      </c>
      <c r="P18" s="484"/>
      <c r="Q18" s="484"/>
      <c r="R18" s="484"/>
      <c r="S18" s="716"/>
      <c r="T18" s="691">
        <v>0</v>
      </c>
      <c r="U18" s="691">
        <v>0</v>
      </c>
      <c r="V18" s="716"/>
      <c r="W18" s="716"/>
      <c r="X18" s="716"/>
      <c r="Y18" s="716"/>
    </row>
    <row r="19" spans="1:25" x14ac:dyDescent="0.25">
      <c r="A19" s="85" t="s">
        <v>522</v>
      </c>
      <c r="B19" s="85" t="s">
        <v>29</v>
      </c>
      <c r="C19" s="16" t="s">
        <v>91</v>
      </c>
      <c r="D19" s="14" t="s">
        <v>115</v>
      </c>
      <c r="E19" s="561">
        <v>0</v>
      </c>
      <c r="F19" s="561"/>
      <c r="G19" s="503"/>
      <c r="H19" s="561">
        <v>0</v>
      </c>
      <c r="I19" s="561">
        <v>0</v>
      </c>
      <c r="J19" s="487"/>
      <c r="K19" s="487"/>
      <c r="L19" s="487"/>
      <c r="M19" s="487"/>
      <c r="N19" s="490">
        <v>0</v>
      </c>
      <c r="O19" s="490">
        <v>0</v>
      </c>
      <c r="P19" s="487"/>
      <c r="Q19" s="487"/>
      <c r="R19" s="487"/>
      <c r="S19" s="717"/>
      <c r="T19" s="692">
        <v>0</v>
      </c>
      <c r="U19" s="692">
        <v>0</v>
      </c>
      <c r="V19" s="717"/>
      <c r="W19" s="717"/>
      <c r="X19" s="717"/>
      <c r="Y19" s="717"/>
    </row>
    <row r="20" spans="1:25" x14ac:dyDescent="0.25">
      <c r="A20" s="85" t="s">
        <v>522</v>
      </c>
      <c r="B20" s="85" t="s">
        <v>29</v>
      </c>
      <c r="C20" s="14" t="s">
        <v>84</v>
      </c>
      <c r="D20" s="16" t="s">
        <v>116</v>
      </c>
      <c r="E20" s="561">
        <v>33</v>
      </c>
      <c r="F20" s="561">
        <v>27894</v>
      </c>
      <c r="G20" s="503">
        <v>0.7</v>
      </c>
      <c r="H20" s="561">
        <v>12927</v>
      </c>
      <c r="I20" s="561">
        <v>3860</v>
      </c>
      <c r="J20" s="487">
        <v>0.32100000000000001</v>
      </c>
      <c r="K20" s="487">
        <v>4.1000000000000003E-3</v>
      </c>
      <c r="L20" s="487">
        <v>0.313</v>
      </c>
      <c r="M20" s="487">
        <v>0.32900000000000001</v>
      </c>
      <c r="N20" s="490">
        <v>128</v>
      </c>
      <c r="O20" s="490">
        <v>114</v>
      </c>
      <c r="P20" s="487">
        <v>0.92100000000000004</v>
      </c>
      <c r="Q20" s="487">
        <v>2.3800000000000002E-2</v>
      </c>
      <c r="R20" s="487">
        <v>0.87439999999999996</v>
      </c>
      <c r="S20" s="717">
        <v>0.96760000000000002</v>
      </c>
      <c r="T20" s="692">
        <v>13055</v>
      </c>
      <c r="U20" s="692">
        <v>3974</v>
      </c>
      <c r="V20" s="717">
        <v>0.32100000000000001</v>
      </c>
      <c r="W20" s="717">
        <v>4.1000000000000003E-3</v>
      </c>
      <c r="X20" s="717">
        <v>0.313</v>
      </c>
      <c r="Y20" s="717">
        <v>0.32900000000000001</v>
      </c>
    </row>
    <row r="21" spans="1:25" x14ac:dyDescent="0.25">
      <c r="A21" s="85" t="s">
        <v>522</v>
      </c>
      <c r="B21" s="85" t="s">
        <v>29</v>
      </c>
      <c r="C21" s="14" t="s">
        <v>84</v>
      </c>
      <c r="D21" s="16" t="s">
        <v>117</v>
      </c>
      <c r="E21" s="561">
        <v>33</v>
      </c>
      <c r="F21" s="561">
        <v>27894</v>
      </c>
      <c r="G21" s="503">
        <v>0.7</v>
      </c>
      <c r="H21" s="561">
        <v>889</v>
      </c>
      <c r="I21" s="561">
        <v>429</v>
      </c>
      <c r="J21" s="487">
        <v>0.45700000000000002</v>
      </c>
      <c r="K21" s="487">
        <v>1.67E-2</v>
      </c>
      <c r="L21" s="487">
        <v>0.42430000000000001</v>
      </c>
      <c r="M21" s="487">
        <v>0.48970000000000002</v>
      </c>
      <c r="N21" s="490">
        <v>3</v>
      </c>
      <c r="O21" s="490">
        <v>2</v>
      </c>
      <c r="P21" s="487"/>
      <c r="Q21" s="487"/>
      <c r="R21" s="487"/>
      <c r="S21" s="717"/>
      <c r="T21" s="692">
        <v>892</v>
      </c>
      <c r="U21" s="692">
        <v>431</v>
      </c>
      <c r="V21" s="717">
        <v>0.45700000000000002</v>
      </c>
      <c r="W21" s="717">
        <v>1.67E-2</v>
      </c>
      <c r="X21" s="717">
        <v>0.42430000000000001</v>
      </c>
      <c r="Y21" s="717">
        <v>0.48970000000000002</v>
      </c>
    </row>
    <row r="22" spans="1:25" x14ac:dyDescent="0.25">
      <c r="A22" s="386" t="s">
        <v>522</v>
      </c>
      <c r="B22" s="95" t="s">
        <v>92</v>
      </c>
      <c r="C22" s="20" t="s">
        <v>84</v>
      </c>
      <c r="D22" s="20" t="s">
        <v>115</v>
      </c>
      <c r="E22" s="562">
        <v>33</v>
      </c>
      <c r="F22" s="562">
        <v>27894</v>
      </c>
      <c r="G22" s="504">
        <v>0.7</v>
      </c>
      <c r="H22" s="562">
        <v>13816</v>
      </c>
      <c r="I22" s="562">
        <v>4289</v>
      </c>
      <c r="J22" s="494">
        <v>0.32200000000000001</v>
      </c>
      <c r="K22" s="494">
        <v>4.0000000000000001E-3</v>
      </c>
      <c r="L22" s="494">
        <v>0.31419999999999998</v>
      </c>
      <c r="M22" s="494">
        <v>0.32979999999999998</v>
      </c>
      <c r="N22" s="564">
        <v>131</v>
      </c>
      <c r="O22" s="564">
        <v>116</v>
      </c>
      <c r="P22" s="494">
        <v>0.92</v>
      </c>
      <c r="Q22" s="494">
        <v>2.3699999999999999E-2</v>
      </c>
      <c r="R22" s="494">
        <v>0.87350000000000005</v>
      </c>
      <c r="S22" s="653">
        <v>0.96650000000000003</v>
      </c>
      <c r="T22" s="693">
        <v>13947</v>
      </c>
      <c r="U22" s="693">
        <v>4405</v>
      </c>
      <c r="V22" s="653">
        <v>0.32200000000000001</v>
      </c>
      <c r="W22" s="653">
        <v>4.0000000000000001E-3</v>
      </c>
      <c r="X22" s="653">
        <v>0.31419999999999998</v>
      </c>
      <c r="Y22" s="653">
        <v>0.32979999999999998</v>
      </c>
    </row>
    <row r="23" spans="1:25" x14ac:dyDescent="0.25">
      <c r="A23" s="386" t="s">
        <v>522</v>
      </c>
      <c r="B23" s="87" t="s">
        <v>86</v>
      </c>
      <c r="C23" s="17" t="s">
        <v>89</v>
      </c>
      <c r="D23" s="20" t="s">
        <v>115</v>
      </c>
      <c r="E23" s="562">
        <v>33</v>
      </c>
      <c r="F23" s="562">
        <v>27894</v>
      </c>
      <c r="G23" s="504">
        <v>0.7</v>
      </c>
      <c r="H23" s="562">
        <v>13816</v>
      </c>
      <c r="I23" s="562">
        <v>4289</v>
      </c>
      <c r="J23" s="494">
        <v>0.32200000000000001</v>
      </c>
      <c r="K23" s="494">
        <v>4.0000000000000001E-3</v>
      </c>
      <c r="L23" s="494">
        <v>0.31419999999999998</v>
      </c>
      <c r="M23" s="494">
        <v>0.32979999999999998</v>
      </c>
      <c r="N23" s="564">
        <v>131</v>
      </c>
      <c r="O23" s="564">
        <v>116</v>
      </c>
      <c r="P23" s="494">
        <v>0.92</v>
      </c>
      <c r="Q23" s="494">
        <v>2.3699999999999999E-2</v>
      </c>
      <c r="R23" s="494">
        <v>0.87350000000000005</v>
      </c>
      <c r="S23" s="653">
        <v>0.96650000000000003</v>
      </c>
      <c r="T23" s="693">
        <v>13947</v>
      </c>
      <c r="U23" s="693">
        <v>4405</v>
      </c>
      <c r="V23" s="653">
        <v>0.32200000000000001</v>
      </c>
      <c r="W23" s="653">
        <v>4.0000000000000001E-3</v>
      </c>
      <c r="X23" s="653">
        <v>0.31419999999999998</v>
      </c>
      <c r="Y23" s="653">
        <v>0.32979999999999998</v>
      </c>
    </row>
    <row r="24" spans="1:25" x14ac:dyDescent="0.25">
      <c r="A24" s="386" t="s">
        <v>522</v>
      </c>
      <c r="B24" s="87" t="s">
        <v>86</v>
      </c>
      <c r="C24" s="17" t="s">
        <v>91</v>
      </c>
      <c r="D24" s="20" t="s">
        <v>115</v>
      </c>
      <c r="E24" s="562">
        <v>33</v>
      </c>
      <c r="F24" s="562">
        <v>27640</v>
      </c>
      <c r="G24" s="504">
        <v>0.3</v>
      </c>
      <c r="H24" s="562">
        <v>13591</v>
      </c>
      <c r="I24" s="562">
        <v>6362</v>
      </c>
      <c r="J24" s="494">
        <v>0.44800000000000001</v>
      </c>
      <c r="K24" s="494">
        <v>4.3E-3</v>
      </c>
      <c r="L24" s="494">
        <v>0.43959999999999999</v>
      </c>
      <c r="M24" s="494">
        <v>0.45639999999999997</v>
      </c>
      <c r="N24" s="564">
        <v>229</v>
      </c>
      <c r="O24" s="564">
        <v>208</v>
      </c>
      <c r="P24" s="494">
        <v>0.90400000000000003</v>
      </c>
      <c r="Q24" s="494">
        <v>1.95E-2</v>
      </c>
      <c r="R24" s="494">
        <v>0.86580000000000001</v>
      </c>
      <c r="S24" s="653">
        <v>0.94220000000000004</v>
      </c>
      <c r="T24" s="693">
        <v>13820</v>
      </c>
      <c r="U24" s="693">
        <v>6570</v>
      </c>
      <c r="V24" s="653">
        <v>0.44800000000000001</v>
      </c>
      <c r="W24" s="653">
        <v>4.1999999999999997E-3</v>
      </c>
      <c r="X24" s="653">
        <v>0.43980000000000002</v>
      </c>
      <c r="Y24" s="653">
        <v>0.45619999999999999</v>
      </c>
    </row>
    <row r="25" spans="1:25" x14ac:dyDescent="0.25">
      <c r="A25" s="386" t="s">
        <v>522</v>
      </c>
      <c r="B25" s="87" t="s">
        <v>86</v>
      </c>
      <c r="C25" s="20" t="s">
        <v>84</v>
      </c>
      <c r="D25" s="17" t="s">
        <v>116</v>
      </c>
      <c r="E25" s="562">
        <v>66</v>
      </c>
      <c r="F25" s="562">
        <v>55534</v>
      </c>
      <c r="G25" s="504">
        <v>1</v>
      </c>
      <c r="H25" s="562">
        <v>24649</v>
      </c>
      <c r="I25" s="562">
        <v>8933</v>
      </c>
      <c r="J25" s="494">
        <v>0.35099999999999998</v>
      </c>
      <c r="K25" s="494">
        <v>3.0000000000000001E-3</v>
      </c>
      <c r="L25" s="494">
        <v>0.34510000000000002</v>
      </c>
      <c r="M25" s="494">
        <v>0.3569</v>
      </c>
      <c r="N25" s="564">
        <v>346</v>
      </c>
      <c r="O25" s="564">
        <v>312</v>
      </c>
      <c r="P25" s="494">
        <v>0.91300000000000003</v>
      </c>
      <c r="Q25" s="494">
        <v>1.52E-2</v>
      </c>
      <c r="R25" s="494">
        <v>0.88319999999999999</v>
      </c>
      <c r="S25" s="653">
        <v>0.94279999999999997</v>
      </c>
      <c r="T25" s="693">
        <v>24995</v>
      </c>
      <c r="U25" s="693">
        <v>9245</v>
      </c>
      <c r="V25" s="653">
        <v>0.35099999999999998</v>
      </c>
      <c r="W25" s="653">
        <v>3.0000000000000001E-3</v>
      </c>
      <c r="X25" s="653">
        <v>0.34510000000000002</v>
      </c>
      <c r="Y25" s="653">
        <v>0.3569</v>
      </c>
    </row>
    <row r="26" spans="1:25" x14ac:dyDescent="0.25">
      <c r="A26" s="387" t="s">
        <v>522</v>
      </c>
      <c r="B26" s="90" t="s">
        <v>86</v>
      </c>
      <c r="C26" s="109" t="s">
        <v>84</v>
      </c>
      <c r="D26" s="97" t="s">
        <v>117</v>
      </c>
      <c r="E26" s="681">
        <v>66</v>
      </c>
      <c r="F26" s="681">
        <v>55534</v>
      </c>
      <c r="G26" s="724">
        <v>1</v>
      </c>
      <c r="H26" s="681">
        <v>2758</v>
      </c>
      <c r="I26" s="681">
        <v>1718</v>
      </c>
      <c r="J26" s="707">
        <v>0.61799999999999999</v>
      </c>
      <c r="K26" s="707">
        <v>9.2999999999999992E-3</v>
      </c>
      <c r="L26" s="707">
        <v>0.5998</v>
      </c>
      <c r="M26" s="707">
        <v>0.63619999999999999</v>
      </c>
      <c r="N26" s="683">
        <v>14</v>
      </c>
      <c r="O26" s="683">
        <v>12</v>
      </c>
      <c r="P26" s="707"/>
      <c r="Q26" s="707"/>
      <c r="R26" s="707"/>
      <c r="S26" s="718"/>
      <c r="T26" s="694">
        <v>2772</v>
      </c>
      <c r="U26" s="694">
        <v>1730</v>
      </c>
      <c r="V26" s="718">
        <v>0.61799999999999999</v>
      </c>
      <c r="W26" s="718">
        <v>9.1999999999999998E-3</v>
      </c>
      <c r="X26" s="718">
        <v>0.6</v>
      </c>
      <c r="Y26" s="718">
        <v>0.63600000000000001</v>
      </c>
    </row>
    <row r="27" spans="1:25" x14ac:dyDescent="0.25">
      <c r="A27" s="388" t="s">
        <v>522</v>
      </c>
      <c r="B27" s="105" t="s">
        <v>86</v>
      </c>
      <c r="C27" s="106" t="s">
        <v>84</v>
      </c>
      <c r="D27" s="106" t="s">
        <v>115</v>
      </c>
      <c r="E27" s="563">
        <v>66</v>
      </c>
      <c r="F27" s="563">
        <v>55534</v>
      </c>
      <c r="G27" s="620">
        <v>1</v>
      </c>
      <c r="H27" s="563">
        <v>27407</v>
      </c>
      <c r="I27" s="563">
        <v>10651</v>
      </c>
      <c r="J27" s="538">
        <v>0.35499999999999998</v>
      </c>
      <c r="K27" s="538">
        <v>2.8999999999999998E-3</v>
      </c>
      <c r="L27" s="538">
        <v>0.3493</v>
      </c>
      <c r="M27" s="538">
        <v>0.36070000000000002</v>
      </c>
      <c r="N27" s="565">
        <v>360</v>
      </c>
      <c r="O27" s="565">
        <v>324</v>
      </c>
      <c r="P27" s="538">
        <v>0.91200000000000003</v>
      </c>
      <c r="Q27" s="538">
        <v>1.49E-2</v>
      </c>
      <c r="R27" s="538">
        <v>0.88280000000000003</v>
      </c>
      <c r="S27" s="654">
        <v>0.94120000000000004</v>
      </c>
      <c r="T27" s="645">
        <v>27767</v>
      </c>
      <c r="U27" s="645">
        <v>10975</v>
      </c>
      <c r="V27" s="654">
        <v>0.35499999999999998</v>
      </c>
      <c r="W27" s="654">
        <v>2.8999999999999998E-3</v>
      </c>
      <c r="X27" s="654">
        <v>0.3493</v>
      </c>
      <c r="Y27" s="654">
        <v>0.36070000000000002</v>
      </c>
    </row>
    <row r="28" spans="1:25" x14ac:dyDescent="0.25">
      <c r="A28" s="94" t="s">
        <v>530</v>
      </c>
      <c r="B28" s="94" t="s">
        <v>28</v>
      </c>
      <c r="C28" s="67" t="s">
        <v>25</v>
      </c>
      <c r="D28" s="68" t="s">
        <v>116</v>
      </c>
      <c r="E28" s="587">
        <v>15</v>
      </c>
      <c r="F28" s="587"/>
      <c r="G28" s="595">
        <v>7.8695710000000002E-2</v>
      </c>
      <c r="H28" s="587">
        <v>269</v>
      </c>
      <c r="I28" s="587">
        <v>43</v>
      </c>
      <c r="J28" s="484">
        <v>0.19883709999999999</v>
      </c>
      <c r="K28" s="484">
        <v>4.892229E-2</v>
      </c>
      <c r="L28" s="484">
        <v>0.1189021</v>
      </c>
      <c r="M28" s="484">
        <v>0.31339630000000002</v>
      </c>
      <c r="N28" s="586">
        <v>2</v>
      </c>
      <c r="O28" s="586">
        <v>1</v>
      </c>
      <c r="P28" s="484"/>
      <c r="Q28" s="484"/>
      <c r="R28" s="484"/>
      <c r="S28" s="716"/>
      <c r="T28" s="691">
        <v>271</v>
      </c>
      <c r="U28" s="691">
        <v>44</v>
      </c>
      <c r="V28" s="716">
        <v>0.20125029999999999</v>
      </c>
      <c r="W28" s="716">
        <v>5.127748E-2</v>
      </c>
      <c r="X28" s="716">
        <v>0.11801440000000001</v>
      </c>
      <c r="Y28" s="716">
        <v>0.32177470000000002</v>
      </c>
    </row>
    <row r="29" spans="1:25" x14ac:dyDescent="0.25">
      <c r="A29" s="94" t="s">
        <v>530</v>
      </c>
      <c r="B29" s="94" t="s">
        <v>28</v>
      </c>
      <c r="C29" s="67" t="s">
        <v>25</v>
      </c>
      <c r="D29" s="68" t="s">
        <v>117</v>
      </c>
      <c r="E29" s="587">
        <v>15</v>
      </c>
      <c r="F29" s="587"/>
      <c r="G29" s="595">
        <v>4.7977649999999997E-2</v>
      </c>
      <c r="H29" s="587">
        <v>209</v>
      </c>
      <c r="I29" s="587">
        <v>74</v>
      </c>
      <c r="J29" s="484">
        <v>0.31831930000000003</v>
      </c>
      <c r="K29" s="484">
        <v>6.5519359999999999E-2</v>
      </c>
      <c r="L29" s="484">
        <v>0.20415030000000001</v>
      </c>
      <c r="M29" s="484">
        <v>0.4594743</v>
      </c>
      <c r="N29" s="586">
        <v>0</v>
      </c>
      <c r="O29" s="586">
        <v>0</v>
      </c>
      <c r="P29" s="484"/>
      <c r="Q29" s="484"/>
      <c r="R29" s="484"/>
      <c r="S29" s="716"/>
      <c r="T29" s="691">
        <v>209</v>
      </c>
      <c r="U29" s="691">
        <v>74</v>
      </c>
      <c r="V29" s="716">
        <v>0.31831930000000003</v>
      </c>
      <c r="W29" s="716">
        <v>6.5519359999999999E-2</v>
      </c>
      <c r="X29" s="716">
        <v>0.20415030000000001</v>
      </c>
      <c r="Y29" s="716">
        <v>0.4594743</v>
      </c>
    </row>
    <row r="30" spans="1:25" x14ac:dyDescent="0.25">
      <c r="A30" s="85" t="s">
        <v>530</v>
      </c>
      <c r="B30" s="85" t="s">
        <v>28</v>
      </c>
      <c r="C30" s="16" t="s">
        <v>89</v>
      </c>
      <c r="D30" s="14" t="s">
        <v>115</v>
      </c>
      <c r="E30" s="561">
        <v>15</v>
      </c>
      <c r="F30" s="561">
        <v>666.75009999999997</v>
      </c>
      <c r="G30" s="503">
        <v>0.12667339999999999</v>
      </c>
      <c r="H30" s="561">
        <v>478</v>
      </c>
      <c r="I30" s="561">
        <v>117</v>
      </c>
      <c r="J30" s="487">
        <v>0.2444161</v>
      </c>
      <c r="K30" s="487">
        <v>4.7897670000000003E-2</v>
      </c>
      <c r="L30" s="487">
        <v>0.1620328</v>
      </c>
      <c r="M30" s="487">
        <v>0.35113420000000001</v>
      </c>
      <c r="N30" s="490">
        <v>2</v>
      </c>
      <c r="O30" s="490">
        <v>1</v>
      </c>
      <c r="P30" s="487"/>
      <c r="Q30" s="487"/>
      <c r="R30" s="487"/>
      <c r="S30" s="717"/>
      <c r="T30" s="692">
        <v>480</v>
      </c>
      <c r="U30" s="692">
        <v>118</v>
      </c>
      <c r="V30" s="717">
        <v>0.24559030000000001</v>
      </c>
      <c r="W30" s="717">
        <v>4.9364379999999999E-2</v>
      </c>
      <c r="X30" s="717">
        <v>0.16099069999999999</v>
      </c>
      <c r="Y30" s="717">
        <v>0.355794</v>
      </c>
    </row>
    <row r="31" spans="1:25" x14ac:dyDescent="0.25">
      <c r="A31" s="94" t="s">
        <v>530</v>
      </c>
      <c r="B31" s="94" t="s">
        <v>28</v>
      </c>
      <c r="C31" s="67" t="s">
        <v>87</v>
      </c>
      <c r="D31" s="68" t="s">
        <v>116</v>
      </c>
      <c r="E31" s="587">
        <v>14</v>
      </c>
      <c r="F31" s="587"/>
      <c r="G31" s="595">
        <v>6.5339669999999999E-3</v>
      </c>
      <c r="H31" s="587">
        <v>177</v>
      </c>
      <c r="I31" s="587">
        <v>59</v>
      </c>
      <c r="J31" s="484">
        <v>0.24903259999999999</v>
      </c>
      <c r="K31" s="484">
        <v>5.0289149999999998E-2</v>
      </c>
      <c r="L31" s="484">
        <v>0.16283600000000001</v>
      </c>
      <c r="M31" s="484">
        <v>0.36117199999999999</v>
      </c>
      <c r="N31" s="586">
        <v>2</v>
      </c>
      <c r="O31" s="586">
        <v>1</v>
      </c>
      <c r="P31" s="484"/>
      <c r="Q31" s="484"/>
      <c r="R31" s="484"/>
      <c r="S31" s="716"/>
      <c r="T31" s="691">
        <v>179</v>
      </c>
      <c r="U31" s="691">
        <v>60</v>
      </c>
      <c r="V31" s="716">
        <v>0.25029800000000002</v>
      </c>
      <c r="W31" s="716">
        <v>5.0776149999999999E-2</v>
      </c>
      <c r="X31" s="716">
        <v>0.163301</v>
      </c>
      <c r="Y31" s="716">
        <v>0.3635062</v>
      </c>
    </row>
    <row r="32" spans="1:25" x14ac:dyDescent="0.25">
      <c r="A32" s="94" t="s">
        <v>530</v>
      </c>
      <c r="B32" s="94" t="s">
        <v>28</v>
      </c>
      <c r="C32" s="67" t="s">
        <v>87</v>
      </c>
      <c r="D32" s="68" t="s">
        <v>117</v>
      </c>
      <c r="E32" s="587">
        <v>14</v>
      </c>
      <c r="F32" s="587"/>
      <c r="G32" s="595">
        <v>6.2937169999999999E-3</v>
      </c>
      <c r="H32" s="587">
        <v>148</v>
      </c>
      <c r="I32" s="587">
        <v>38</v>
      </c>
      <c r="J32" s="484">
        <v>0.18763650000000001</v>
      </c>
      <c r="K32" s="484">
        <v>4.7952710000000003E-2</v>
      </c>
      <c r="L32" s="484">
        <v>0.1101138</v>
      </c>
      <c r="M32" s="484">
        <v>0.30126039999999998</v>
      </c>
      <c r="N32" s="586">
        <v>2</v>
      </c>
      <c r="O32" s="586">
        <v>2</v>
      </c>
      <c r="P32" s="484"/>
      <c r="Q32" s="484"/>
      <c r="R32" s="484"/>
      <c r="S32" s="716"/>
      <c r="T32" s="691">
        <v>150</v>
      </c>
      <c r="U32" s="691">
        <v>40</v>
      </c>
      <c r="V32" s="716">
        <v>0.19922290000000001</v>
      </c>
      <c r="W32" s="716">
        <v>5.3420040000000002E-2</v>
      </c>
      <c r="X32" s="716">
        <v>0.11349819999999999</v>
      </c>
      <c r="Y32" s="716">
        <v>0.32589269999999998</v>
      </c>
    </row>
    <row r="33" spans="1:25" x14ac:dyDescent="0.25">
      <c r="A33" s="85" t="s">
        <v>530</v>
      </c>
      <c r="B33" s="85" t="s">
        <v>28</v>
      </c>
      <c r="C33" s="16" t="s">
        <v>91</v>
      </c>
      <c r="D33" s="14" t="s">
        <v>115</v>
      </c>
      <c r="E33" s="561">
        <v>14</v>
      </c>
      <c r="F33" s="561">
        <v>1234.55</v>
      </c>
      <c r="G33" s="503">
        <v>1.2827679999999999E-2</v>
      </c>
      <c r="H33" s="561">
        <v>325</v>
      </c>
      <c r="I33" s="561">
        <v>97</v>
      </c>
      <c r="J33" s="487">
        <v>0.219057</v>
      </c>
      <c r="K33" s="487">
        <v>4.9624950000000001E-2</v>
      </c>
      <c r="L33" s="487">
        <v>0.1362622</v>
      </c>
      <c r="M33" s="487">
        <v>0.33277699999999999</v>
      </c>
      <c r="N33" s="490">
        <v>4</v>
      </c>
      <c r="O33" s="490">
        <v>3</v>
      </c>
      <c r="P33" s="487"/>
      <c r="Q33" s="487"/>
      <c r="R33" s="487"/>
      <c r="S33" s="717"/>
      <c r="T33" s="692">
        <v>329</v>
      </c>
      <c r="U33" s="692">
        <v>100</v>
      </c>
      <c r="V33" s="717">
        <v>0.22523869999999999</v>
      </c>
      <c r="W33" s="717">
        <v>5.1213000000000002E-2</v>
      </c>
      <c r="X33" s="717">
        <v>0.1397176</v>
      </c>
      <c r="Y33" s="717">
        <v>0.34227990000000003</v>
      </c>
    </row>
    <row r="34" spans="1:25" x14ac:dyDescent="0.25">
      <c r="A34" s="85" t="s">
        <v>530</v>
      </c>
      <c r="B34" s="85" t="s">
        <v>28</v>
      </c>
      <c r="C34" s="14" t="s">
        <v>84</v>
      </c>
      <c r="D34" s="16" t="s">
        <v>116</v>
      </c>
      <c r="E34" s="561">
        <v>15</v>
      </c>
      <c r="F34" s="561"/>
      <c r="G34" s="503">
        <v>8.5229680000000002E-2</v>
      </c>
      <c r="H34" s="561">
        <v>446</v>
      </c>
      <c r="I34" s="561">
        <v>102</v>
      </c>
      <c r="J34" s="487">
        <v>0.20270940000000001</v>
      </c>
      <c r="K34" s="487">
        <v>4.5997990000000002E-2</v>
      </c>
      <c r="L34" s="487">
        <v>0.1262973</v>
      </c>
      <c r="M34" s="487">
        <v>0.30900179999999999</v>
      </c>
      <c r="N34" s="490">
        <v>4</v>
      </c>
      <c r="O34" s="490">
        <v>2</v>
      </c>
      <c r="P34" s="487"/>
      <c r="Q34" s="487"/>
      <c r="R34" s="487"/>
      <c r="S34" s="717"/>
      <c r="T34" s="692">
        <v>450</v>
      </c>
      <c r="U34" s="692">
        <v>104</v>
      </c>
      <c r="V34" s="717">
        <v>0.20501040000000001</v>
      </c>
      <c r="W34" s="717">
        <v>4.8184560000000001E-2</v>
      </c>
      <c r="X34" s="717">
        <v>0.12544810000000001</v>
      </c>
      <c r="Y34" s="717">
        <v>0.3167567</v>
      </c>
    </row>
    <row r="35" spans="1:25" x14ac:dyDescent="0.25">
      <c r="A35" s="85" t="s">
        <v>530</v>
      </c>
      <c r="B35" s="85" t="s">
        <v>28</v>
      </c>
      <c r="C35" s="14" t="s">
        <v>84</v>
      </c>
      <c r="D35" s="16" t="s">
        <v>117</v>
      </c>
      <c r="E35" s="561">
        <v>15</v>
      </c>
      <c r="F35" s="561"/>
      <c r="G35" s="503">
        <v>5.4271369999999999E-2</v>
      </c>
      <c r="H35" s="561">
        <v>357</v>
      </c>
      <c r="I35" s="561">
        <v>112</v>
      </c>
      <c r="J35" s="487">
        <v>0.30335570000000001</v>
      </c>
      <c r="K35" s="487">
        <v>5.7407430000000002E-2</v>
      </c>
      <c r="L35" s="487">
        <v>0.20257</v>
      </c>
      <c r="M35" s="487">
        <v>0.42740929999999999</v>
      </c>
      <c r="N35" s="490">
        <v>2</v>
      </c>
      <c r="O35" s="490">
        <v>2</v>
      </c>
      <c r="P35" s="487"/>
      <c r="Q35" s="487"/>
      <c r="R35" s="487"/>
      <c r="S35" s="717"/>
      <c r="T35" s="692">
        <v>359</v>
      </c>
      <c r="U35" s="692">
        <v>114</v>
      </c>
      <c r="V35" s="717">
        <v>0.304508</v>
      </c>
      <c r="W35" s="717">
        <v>5.7468579999999998E-2</v>
      </c>
      <c r="X35" s="717">
        <v>0.2035447</v>
      </c>
      <c r="Y35" s="717">
        <v>0.42860150000000002</v>
      </c>
    </row>
    <row r="36" spans="1:25" x14ac:dyDescent="0.25">
      <c r="A36" s="386" t="s">
        <v>530</v>
      </c>
      <c r="B36" s="95" t="s">
        <v>38</v>
      </c>
      <c r="C36" s="20" t="s">
        <v>84</v>
      </c>
      <c r="D36" s="20" t="s">
        <v>115</v>
      </c>
      <c r="E36" s="562">
        <v>15</v>
      </c>
      <c r="F36" s="562">
        <v>1901.3</v>
      </c>
      <c r="G36" s="504">
        <v>0.13950109999999999</v>
      </c>
      <c r="H36" s="562">
        <v>803</v>
      </c>
      <c r="I36" s="562">
        <v>214</v>
      </c>
      <c r="J36" s="494">
        <v>0.2420891</v>
      </c>
      <c r="K36" s="494">
        <v>4.3315409999999999E-2</v>
      </c>
      <c r="L36" s="494">
        <v>0.1666406</v>
      </c>
      <c r="M36" s="494">
        <v>0.33784890000000001</v>
      </c>
      <c r="N36" s="564">
        <v>6</v>
      </c>
      <c r="O36" s="564">
        <v>4</v>
      </c>
      <c r="P36" s="494"/>
      <c r="Q36" s="494"/>
      <c r="R36" s="494"/>
      <c r="S36" s="653"/>
      <c r="T36" s="693">
        <v>809</v>
      </c>
      <c r="U36" s="693">
        <v>218</v>
      </c>
      <c r="V36" s="653">
        <v>0.24371889999999999</v>
      </c>
      <c r="W36" s="653">
        <v>4.4724600000000003E-2</v>
      </c>
      <c r="X36" s="653">
        <v>0.1660615</v>
      </c>
      <c r="Y36" s="653">
        <v>0.3427656</v>
      </c>
    </row>
    <row r="37" spans="1:25" x14ac:dyDescent="0.25">
      <c r="A37" s="94" t="s">
        <v>530</v>
      </c>
      <c r="B37" s="94" t="s">
        <v>29</v>
      </c>
      <c r="C37" s="67" t="s">
        <v>25</v>
      </c>
      <c r="D37" s="68" t="s">
        <v>116</v>
      </c>
      <c r="E37" s="587">
        <v>37</v>
      </c>
      <c r="F37" s="587"/>
      <c r="G37" s="595">
        <v>0.57338429000000002</v>
      </c>
      <c r="H37" s="587">
        <v>2659</v>
      </c>
      <c r="I37" s="587">
        <v>782</v>
      </c>
      <c r="J37" s="484">
        <v>0.2192529</v>
      </c>
      <c r="K37" s="484">
        <v>4.0184890000000001E-2</v>
      </c>
      <c r="L37" s="484">
        <v>0.1498517</v>
      </c>
      <c r="M37" s="484">
        <v>0.30910929999999998</v>
      </c>
      <c r="N37" s="586">
        <v>83</v>
      </c>
      <c r="O37" s="586">
        <v>57</v>
      </c>
      <c r="P37" s="484">
        <v>0.64419740000000003</v>
      </c>
      <c r="Q37" s="484">
        <v>9.1884209999999994E-2</v>
      </c>
      <c r="R37" s="484">
        <v>0.44974463999999997</v>
      </c>
      <c r="S37" s="716">
        <v>0.80042630000000003</v>
      </c>
      <c r="T37" s="691">
        <v>2742</v>
      </c>
      <c r="U37" s="691">
        <v>839</v>
      </c>
      <c r="V37" s="716">
        <v>0.23167869999999999</v>
      </c>
      <c r="W37" s="716">
        <v>4.116914E-2</v>
      </c>
      <c r="X37" s="716">
        <v>0.16006899999999999</v>
      </c>
      <c r="Y37" s="716">
        <v>0.32300440000000002</v>
      </c>
    </row>
    <row r="38" spans="1:25" x14ac:dyDescent="0.25">
      <c r="A38" s="94" t="s">
        <v>530</v>
      </c>
      <c r="B38" s="94" t="s">
        <v>29</v>
      </c>
      <c r="C38" s="67" t="s">
        <v>25</v>
      </c>
      <c r="D38" s="68" t="s">
        <v>117</v>
      </c>
      <c r="E38" s="587">
        <v>37</v>
      </c>
      <c r="F38" s="587"/>
      <c r="G38" s="595">
        <v>0.14455398999999999</v>
      </c>
      <c r="H38" s="587">
        <v>627</v>
      </c>
      <c r="I38" s="587">
        <v>231</v>
      </c>
      <c r="J38" s="484">
        <v>0.30986459999999999</v>
      </c>
      <c r="K38" s="484">
        <v>4.5355979999999997E-2</v>
      </c>
      <c r="L38" s="484">
        <v>0.22766549999999999</v>
      </c>
      <c r="M38" s="484">
        <v>0.40613559999999999</v>
      </c>
      <c r="N38" s="586">
        <v>13</v>
      </c>
      <c r="O38" s="586">
        <v>10</v>
      </c>
      <c r="P38" s="484">
        <v>0.76599479999999998</v>
      </c>
      <c r="Q38" s="484">
        <v>0.15316774</v>
      </c>
      <c r="R38" s="484">
        <v>0.37531383000000001</v>
      </c>
      <c r="S38" s="716">
        <v>0.94690680000000005</v>
      </c>
      <c r="T38" s="691">
        <v>640</v>
      </c>
      <c r="U38" s="691">
        <v>241</v>
      </c>
      <c r="V38" s="716">
        <v>0.31687799999999999</v>
      </c>
      <c r="W38" s="716">
        <v>4.3238520000000003E-2</v>
      </c>
      <c r="X38" s="716">
        <v>0.23785980000000001</v>
      </c>
      <c r="Y38" s="716">
        <v>0.40809069999999997</v>
      </c>
    </row>
    <row r="39" spans="1:25" x14ac:dyDescent="0.25">
      <c r="A39" s="85" t="s">
        <v>530</v>
      </c>
      <c r="B39" s="85" t="s">
        <v>29</v>
      </c>
      <c r="C39" s="16" t="s">
        <v>89</v>
      </c>
      <c r="D39" s="14" t="s">
        <v>115</v>
      </c>
      <c r="E39" s="561">
        <v>37</v>
      </c>
      <c r="F39" s="561">
        <v>4541.25</v>
      </c>
      <c r="G39" s="503">
        <v>0.71793830000000003</v>
      </c>
      <c r="H39" s="561">
        <v>3286</v>
      </c>
      <c r="I39" s="561">
        <v>1013</v>
      </c>
      <c r="J39" s="487">
        <v>0.23770469999999999</v>
      </c>
      <c r="K39" s="487">
        <v>3.9826920000000002E-2</v>
      </c>
      <c r="L39" s="487">
        <v>0.1677903</v>
      </c>
      <c r="M39" s="487">
        <v>0.32536150000000003</v>
      </c>
      <c r="N39" s="490">
        <v>96</v>
      </c>
      <c r="O39" s="490">
        <v>67</v>
      </c>
      <c r="P39" s="487">
        <v>0.65845370000000003</v>
      </c>
      <c r="Q39" s="487">
        <v>6.8406629999999996E-2</v>
      </c>
      <c r="R39" s="487">
        <v>0.51323101999999998</v>
      </c>
      <c r="S39" s="717">
        <v>0.77900630000000004</v>
      </c>
      <c r="T39" s="692">
        <v>3382</v>
      </c>
      <c r="U39" s="692">
        <v>1080</v>
      </c>
      <c r="V39" s="717">
        <v>0.2488332</v>
      </c>
      <c r="W39" s="717">
        <v>4.0250569999999999E-2</v>
      </c>
      <c r="X39" s="717">
        <v>0.17769019999999999</v>
      </c>
      <c r="Y39" s="717">
        <v>0.33679409999999999</v>
      </c>
    </row>
    <row r="40" spans="1:25" x14ac:dyDescent="0.25">
      <c r="A40" s="94" t="s">
        <v>530</v>
      </c>
      <c r="B40" s="94" t="s">
        <v>29</v>
      </c>
      <c r="C40" s="67" t="s">
        <v>87</v>
      </c>
      <c r="D40" s="68" t="s">
        <v>116</v>
      </c>
      <c r="E40" s="587">
        <v>39</v>
      </c>
      <c r="F40" s="587"/>
      <c r="G40" s="595">
        <v>0.114841097</v>
      </c>
      <c r="H40" s="587">
        <v>2017</v>
      </c>
      <c r="I40" s="587">
        <v>572</v>
      </c>
      <c r="J40" s="484">
        <v>0.21785119999999999</v>
      </c>
      <c r="K40" s="484">
        <v>4.6633380000000002E-2</v>
      </c>
      <c r="L40" s="484">
        <v>0.13928860000000001</v>
      </c>
      <c r="M40" s="484">
        <v>0.32404290000000002</v>
      </c>
      <c r="N40" s="586">
        <v>80</v>
      </c>
      <c r="O40" s="586">
        <v>57</v>
      </c>
      <c r="P40" s="484">
        <v>0.68793439999999995</v>
      </c>
      <c r="Q40" s="484">
        <v>7.790337E-2</v>
      </c>
      <c r="R40" s="484">
        <v>0.51762671000000005</v>
      </c>
      <c r="S40" s="716">
        <v>0.81912410000000002</v>
      </c>
      <c r="T40" s="691">
        <v>2097</v>
      </c>
      <c r="U40" s="691">
        <v>629</v>
      </c>
      <c r="V40" s="716">
        <v>0.23002339999999999</v>
      </c>
      <c r="W40" s="716">
        <v>4.5695109999999997E-2</v>
      </c>
      <c r="X40" s="716">
        <v>0.15186540000000001</v>
      </c>
      <c r="Y40" s="716">
        <v>0.33262989999999998</v>
      </c>
    </row>
    <row r="41" spans="1:25" x14ac:dyDescent="0.25">
      <c r="A41" s="94" t="s">
        <v>530</v>
      </c>
      <c r="B41" s="94" t="s">
        <v>29</v>
      </c>
      <c r="C41" s="67" t="s">
        <v>87</v>
      </c>
      <c r="D41" s="68" t="s">
        <v>117</v>
      </c>
      <c r="E41" s="587">
        <v>39</v>
      </c>
      <c r="F41" s="587"/>
      <c r="G41" s="595">
        <v>2.7719575999999999E-2</v>
      </c>
      <c r="H41" s="587">
        <v>458</v>
      </c>
      <c r="I41" s="587">
        <v>150</v>
      </c>
      <c r="J41" s="484">
        <v>0.29716350000000002</v>
      </c>
      <c r="K41" s="484">
        <v>4.8446900000000001E-2</v>
      </c>
      <c r="L41" s="484">
        <v>0.2106442</v>
      </c>
      <c r="M41" s="484">
        <v>0.4011595</v>
      </c>
      <c r="N41" s="586">
        <v>33</v>
      </c>
      <c r="O41" s="586">
        <v>28</v>
      </c>
      <c r="P41" s="484">
        <v>0.82135069999999999</v>
      </c>
      <c r="Q41" s="484">
        <v>7.2316030000000003E-2</v>
      </c>
      <c r="R41" s="484">
        <v>0.63361297000000005</v>
      </c>
      <c r="S41" s="716">
        <v>0.92437309999999995</v>
      </c>
      <c r="T41" s="691">
        <v>491</v>
      </c>
      <c r="U41" s="691">
        <v>178</v>
      </c>
      <c r="V41" s="716">
        <v>0.3234573</v>
      </c>
      <c r="W41" s="716">
        <v>4.7199579999999998E-2</v>
      </c>
      <c r="X41" s="716">
        <v>0.2376064</v>
      </c>
      <c r="Y41" s="716">
        <v>0.4231124</v>
      </c>
    </row>
    <row r="42" spans="1:25" x14ac:dyDescent="0.25">
      <c r="A42" s="85" t="s">
        <v>530</v>
      </c>
      <c r="B42" s="85" t="s">
        <v>29</v>
      </c>
      <c r="C42" s="16" t="s">
        <v>91</v>
      </c>
      <c r="D42" s="14" t="s">
        <v>115</v>
      </c>
      <c r="E42" s="561">
        <v>39</v>
      </c>
      <c r="F42" s="561">
        <v>2787</v>
      </c>
      <c r="G42" s="503">
        <v>0.14256067</v>
      </c>
      <c r="H42" s="561">
        <v>2475</v>
      </c>
      <c r="I42" s="561">
        <v>722</v>
      </c>
      <c r="J42" s="487">
        <v>0.2329618</v>
      </c>
      <c r="K42" s="487">
        <v>4.477619E-2</v>
      </c>
      <c r="L42" s="487">
        <v>0.15593309999999999</v>
      </c>
      <c r="M42" s="487">
        <v>0.3330284</v>
      </c>
      <c r="N42" s="490">
        <v>113</v>
      </c>
      <c r="O42" s="490">
        <v>85</v>
      </c>
      <c r="P42" s="487">
        <v>0.73044220000000004</v>
      </c>
      <c r="Q42" s="487">
        <v>6.3533270000000003E-2</v>
      </c>
      <c r="R42" s="487">
        <v>0.58823945</v>
      </c>
      <c r="S42" s="717">
        <v>0.83713210000000005</v>
      </c>
      <c r="T42" s="692">
        <v>2588</v>
      </c>
      <c r="U42" s="692">
        <v>807</v>
      </c>
      <c r="V42" s="717">
        <v>0.24819069999999999</v>
      </c>
      <c r="W42" s="717">
        <v>4.3524100000000003E-2</v>
      </c>
      <c r="X42" s="717">
        <v>0.172065</v>
      </c>
      <c r="Y42" s="717">
        <v>0.34400249999999999</v>
      </c>
    </row>
    <row r="43" spans="1:25" x14ac:dyDescent="0.25">
      <c r="A43" s="85" t="s">
        <v>530</v>
      </c>
      <c r="B43" s="85" t="s">
        <v>29</v>
      </c>
      <c r="C43" s="14" t="s">
        <v>84</v>
      </c>
      <c r="D43" s="16" t="s">
        <v>116</v>
      </c>
      <c r="E43" s="561">
        <v>41</v>
      </c>
      <c r="F43" s="561"/>
      <c r="G43" s="503">
        <v>0.68822538</v>
      </c>
      <c r="H43" s="561">
        <v>4676</v>
      </c>
      <c r="I43" s="561">
        <v>1354</v>
      </c>
      <c r="J43" s="487">
        <v>0.2190183</v>
      </c>
      <c r="K43" s="487">
        <v>3.4343310000000002E-2</v>
      </c>
      <c r="L43" s="487">
        <v>0.15845899999999999</v>
      </c>
      <c r="M43" s="487">
        <v>0.29461920000000003</v>
      </c>
      <c r="N43" s="490">
        <v>163</v>
      </c>
      <c r="O43" s="490">
        <v>114</v>
      </c>
      <c r="P43" s="487">
        <v>0.65078599999999998</v>
      </c>
      <c r="Q43" s="487">
        <v>7.9210929999999999E-2</v>
      </c>
      <c r="R43" s="487">
        <v>0.48275642000000002</v>
      </c>
      <c r="S43" s="717">
        <v>0.78818060000000001</v>
      </c>
      <c r="T43" s="692">
        <v>4839</v>
      </c>
      <c r="U43" s="692">
        <v>1468</v>
      </c>
      <c r="V43" s="717">
        <v>0.23140250000000001</v>
      </c>
      <c r="W43" s="717">
        <v>3.5120070000000003E-2</v>
      </c>
      <c r="X43" s="717">
        <v>0.16907849999999999</v>
      </c>
      <c r="Y43" s="717">
        <v>0.30817919999999999</v>
      </c>
    </row>
    <row r="44" spans="1:25" x14ac:dyDescent="0.25">
      <c r="A44" s="85" t="s">
        <v>530</v>
      </c>
      <c r="B44" s="85" t="s">
        <v>29</v>
      </c>
      <c r="C44" s="14" t="s">
        <v>84</v>
      </c>
      <c r="D44" s="16" t="s">
        <v>117</v>
      </c>
      <c r="E44" s="561">
        <v>41</v>
      </c>
      <c r="F44" s="561"/>
      <c r="G44" s="503">
        <v>0.17227355999999999</v>
      </c>
      <c r="H44" s="561">
        <v>1085</v>
      </c>
      <c r="I44" s="561">
        <v>381</v>
      </c>
      <c r="J44" s="487">
        <v>0.30788189999999999</v>
      </c>
      <c r="K44" s="487">
        <v>3.9009080000000002E-2</v>
      </c>
      <c r="L44" s="487">
        <v>0.23627119999999999</v>
      </c>
      <c r="M44" s="487">
        <v>0.39011050000000003</v>
      </c>
      <c r="N44" s="490">
        <v>46</v>
      </c>
      <c r="O44" s="490">
        <v>38</v>
      </c>
      <c r="P44" s="487">
        <v>0.78729780000000005</v>
      </c>
      <c r="Q44" s="487">
        <v>9.618815E-2</v>
      </c>
      <c r="R44" s="487">
        <v>0.5421821</v>
      </c>
      <c r="S44" s="717">
        <v>0.92043680000000005</v>
      </c>
      <c r="T44" s="692">
        <v>1131</v>
      </c>
      <c r="U44" s="692">
        <v>419</v>
      </c>
      <c r="V44" s="717">
        <v>0.31793670000000002</v>
      </c>
      <c r="W44" s="717">
        <v>3.7071149999999997E-2</v>
      </c>
      <c r="X44" s="717">
        <v>0.2492846</v>
      </c>
      <c r="Y44" s="717">
        <v>0.39553389999999999</v>
      </c>
    </row>
    <row r="45" spans="1:25" x14ac:dyDescent="0.25">
      <c r="A45" s="386" t="s">
        <v>530</v>
      </c>
      <c r="B45" s="95" t="s">
        <v>92</v>
      </c>
      <c r="C45" s="20" t="s">
        <v>84</v>
      </c>
      <c r="D45" s="20" t="s">
        <v>115</v>
      </c>
      <c r="E45" s="562">
        <v>41</v>
      </c>
      <c r="F45" s="562">
        <v>7328.25</v>
      </c>
      <c r="G45" s="504">
        <v>0.86049889999999996</v>
      </c>
      <c r="H45" s="562">
        <v>5761</v>
      </c>
      <c r="I45" s="562">
        <v>1735</v>
      </c>
      <c r="J45" s="494">
        <v>0.23692170000000001</v>
      </c>
      <c r="K45" s="494">
        <v>3.402736E-2</v>
      </c>
      <c r="L45" s="494">
        <v>0.17609320000000001</v>
      </c>
      <c r="M45" s="494">
        <v>0.31083519999999998</v>
      </c>
      <c r="N45" s="564">
        <v>209</v>
      </c>
      <c r="O45" s="564">
        <v>152</v>
      </c>
      <c r="P45" s="494">
        <v>0.67190649999999996</v>
      </c>
      <c r="Q45" s="494">
        <v>5.757578E-2</v>
      </c>
      <c r="R45" s="494">
        <v>0.54950096999999998</v>
      </c>
      <c r="S45" s="653">
        <v>0.77469010000000005</v>
      </c>
      <c r="T45" s="693">
        <v>5970</v>
      </c>
      <c r="U45" s="693">
        <v>1887</v>
      </c>
      <c r="V45" s="653">
        <v>0.2487268</v>
      </c>
      <c r="W45" s="653">
        <v>3.43428E-2</v>
      </c>
      <c r="X45" s="653">
        <v>0.18693609999999999</v>
      </c>
      <c r="Y45" s="653">
        <v>0.32283230000000002</v>
      </c>
    </row>
    <row r="46" spans="1:25" x14ac:dyDescent="0.25">
      <c r="A46" s="386" t="s">
        <v>530</v>
      </c>
      <c r="B46" s="87" t="s">
        <v>86</v>
      </c>
      <c r="C46" s="17" t="s">
        <v>89</v>
      </c>
      <c r="D46" s="20" t="s">
        <v>115</v>
      </c>
      <c r="E46" s="562">
        <v>52</v>
      </c>
      <c r="F46" s="562">
        <v>5208</v>
      </c>
      <c r="G46" s="504">
        <v>0.84461160000000002</v>
      </c>
      <c r="H46" s="562">
        <v>3764</v>
      </c>
      <c r="I46" s="562">
        <v>1130</v>
      </c>
      <c r="J46" s="494">
        <v>0.2387282</v>
      </c>
      <c r="K46" s="494">
        <v>3.454608E-2</v>
      </c>
      <c r="L46" s="494">
        <v>0.17700170000000001</v>
      </c>
      <c r="M46" s="494">
        <v>0.31377379999999999</v>
      </c>
      <c r="N46" s="564">
        <v>98</v>
      </c>
      <c r="O46" s="564">
        <v>68</v>
      </c>
      <c r="P46" s="494">
        <v>0.64713100000000001</v>
      </c>
      <c r="Q46" s="494">
        <v>6.7682069999999997E-2</v>
      </c>
      <c r="R46" s="494">
        <v>0.50460400000000005</v>
      </c>
      <c r="S46" s="653">
        <v>0.76754259999999996</v>
      </c>
      <c r="T46" s="693">
        <v>3862</v>
      </c>
      <c r="U46" s="693">
        <v>1198</v>
      </c>
      <c r="V46" s="653">
        <v>0.24834680000000001</v>
      </c>
      <c r="W46" s="653">
        <v>3.5002169999999999E-2</v>
      </c>
      <c r="X46" s="653">
        <v>0.18550920000000001</v>
      </c>
      <c r="Y46" s="653">
        <v>0.32400230000000002</v>
      </c>
    </row>
    <row r="47" spans="1:25" x14ac:dyDescent="0.25">
      <c r="A47" s="386" t="s">
        <v>530</v>
      </c>
      <c r="B47" s="87" t="s">
        <v>86</v>
      </c>
      <c r="C47" s="17" t="s">
        <v>91</v>
      </c>
      <c r="D47" s="20" t="s">
        <v>115</v>
      </c>
      <c r="E47" s="562">
        <v>53</v>
      </c>
      <c r="F47" s="562">
        <v>4021.55</v>
      </c>
      <c r="G47" s="504">
        <v>0.15538840000000001</v>
      </c>
      <c r="H47" s="562">
        <v>2800</v>
      </c>
      <c r="I47" s="562">
        <v>819</v>
      </c>
      <c r="J47" s="494">
        <v>0.23179089999999999</v>
      </c>
      <c r="K47" s="494">
        <v>4.1226449999999998E-2</v>
      </c>
      <c r="L47" s="494">
        <v>0.1600888</v>
      </c>
      <c r="M47" s="494">
        <v>0.32324799999999998</v>
      </c>
      <c r="N47" s="564">
        <v>117</v>
      </c>
      <c r="O47" s="564">
        <v>88</v>
      </c>
      <c r="P47" s="494">
        <v>0.73435819999999996</v>
      </c>
      <c r="Q47" s="494">
        <v>6.2016670000000003E-2</v>
      </c>
      <c r="R47" s="494">
        <v>0.59534929999999997</v>
      </c>
      <c r="S47" s="653">
        <v>0.83856269999999999</v>
      </c>
      <c r="T47" s="693">
        <v>2917</v>
      </c>
      <c r="U47" s="693">
        <v>907</v>
      </c>
      <c r="V47" s="653">
        <v>0.24629599999999999</v>
      </c>
      <c r="W47" s="653">
        <v>4.0164180000000001E-2</v>
      </c>
      <c r="X47" s="653">
        <v>0.1754156</v>
      </c>
      <c r="Y47" s="653">
        <v>0.33420879999999997</v>
      </c>
    </row>
    <row r="48" spans="1:25" x14ac:dyDescent="0.25">
      <c r="A48" s="386" t="s">
        <v>530</v>
      </c>
      <c r="B48" s="87" t="s">
        <v>86</v>
      </c>
      <c r="C48" s="20" t="s">
        <v>84</v>
      </c>
      <c r="D48" s="17" t="s">
        <v>116</v>
      </c>
      <c r="E48" s="562">
        <v>56</v>
      </c>
      <c r="F48" s="562"/>
      <c r="G48" s="504">
        <v>0.77345509999999995</v>
      </c>
      <c r="H48" s="562">
        <v>5122</v>
      </c>
      <c r="I48" s="562">
        <v>1456</v>
      </c>
      <c r="J48" s="494">
        <v>0.2171921</v>
      </c>
      <c r="K48" s="494">
        <v>3.087575E-2</v>
      </c>
      <c r="L48" s="494">
        <v>0.16213920000000001</v>
      </c>
      <c r="M48" s="494">
        <v>0.28458840000000002</v>
      </c>
      <c r="N48" s="564">
        <v>167</v>
      </c>
      <c r="O48" s="564">
        <v>116</v>
      </c>
      <c r="P48" s="494">
        <v>0.64002490000000001</v>
      </c>
      <c r="Q48" s="494">
        <v>7.7507759999999995E-2</v>
      </c>
      <c r="R48" s="494">
        <v>0.47702460000000002</v>
      </c>
      <c r="S48" s="653">
        <v>0.77607029999999999</v>
      </c>
      <c r="T48" s="693">
        <v>5289</v>
      </c>
      <c r="U48" s="693">
        <v>1572</v>
      </c>
      <c r="V48" s="653">
        <v>0.22849420000000001</v>
      </c>
      <c r="W48" s="653">
        <v>3.162396E-2</v>
      </c>
      <c r="X48" s="653">
        <v>0.17182600000000001</v>
      </c>
      <c r="Y48" s="653">
        <v>0.29714600000000002</v>
      </c>
    </row>
    <row r="49" spans="1:25" x14ac:dyDescent="0.25">
      <c r="A49" s="387" t="s">
        <v>530</v>
      </c>
      <c r="B49" s="90" t="s">
        <v>86</v>
      </c>
      <c r="C49" s="109" t="s">
        <v>84</v>
      </c>
      <c r="D49" s="97" t="s">
        <v>117</v>
      </c>
      <c r="E49" s="681">
        <v>56</v>
      </c>
      <c r="F49" s="681"/>
      <c r="G49" s="724">
        <v>0.22654489999999999</v>
      </c>
      <c r="H49" s="681">
        <v>1442</v>
      </c>
      <c r="I49" s="681">
        <v>493</v>
      </c>
      <c r="J49" s="707">
        <v>0.30678139999999998</v>
      </c>
      <c r="K49" s="707">
        <v>3.2695179999999997E-2</v>
      </c>
      <c r="L49" s="707">
        <v>0.24596970000000001</v>
      </c>
      <c r="M49" s="707">
        <v>0.37514760000000003</v>
      </c>
      <c r="N49" s="683">
        <v>48</v>
      </c>
      <c r="O49" s="683">
        <v>40</v>
      </c>
      <c r="P49" s="707">
        <v>0.79245410000000005</v>
      </c>
      <c r="Q49" s="707">
        <v>9.3458849999999996E-2</v>
      </c>
      <c r="R49" s="707">
        <v>0.55290349999999999</v>
      </c>
      <c r="S49" s="718">
        <v>0.92180689999999998</v>
      </c>
      <c r="T49" s="694">
        <v>1490</v>
      </c>
      <c r="U49" s="694">
        <v>533</v>
      </c>
      <c r="V49" s="718">
        <v>0.31471969999999999</v>
      </c>
      <c r="W49" s="718">
        <v>3.1493E-2</v>
      </c>
      <c r="X49" s="718">
        <v>0.25581189999999998</v>
      </c>
      <c r="Y49" s="718">
        <v>0.38026120000000002</v>
      </c>
    </row>
    <row r="50" spans="1:25" x14ac:dyDescent="0.25">
      <c r="A50" s="388" t="s">
        <v>530</v>
      </c>
      <c r="B50" s="105" t="s">
        <v>86</v>
      </c>
      <c r="C50" s="106" t="s">
        <v>84</v>
      </c>
      <c r="D50" s="106" t="s">
        <v>115</v>
      </c>
      <c r="E50" s="563">
        <v>56</v>
      </c>
      <c r="F50" s="563">
        <v>9299.5499999999993</v>
      </c>
      <c r="G50" s="620">
        <v>1</v>
      </c>
      <c r="H50" s="563">
        <v>6564</v>
      </c>
      <c r="I50" s="563">
        <v>1949</v>
      </c>
      <c r="J50" s="538">
        <v>0.23765520000000001</v>
      </c>
      <c r="K50" s="538">
        <v>2.984262E-2</v>
      </c>
      <c r="L50" s="538">
        <v>0.18356600000000001</v>
      </c>
      <c r="M50" s="538">
        <v>0.30179080000000003</v>
      </c>
      <c r="N50" s="565">
        <v>215</v>
      </c>
      <c r="O50" s="565">
        <v>156</v>
      </c>
      <c r="P50" s="538">
        <v>0.66317879999999996</v>
      </c>
      <c r="Q50" s="538">
        <v>5.7065289999999998E-2</v>
      </c>
      <c r="R50" s="538">
        <v>0.54255799999999998</v>
      </c>
      <c r="S50" s="654">
        <v>0.76572720000000005</v>
      </c>
      <c r="T50" s="645">
        <v>6779</v>
      </c>
      <c r="U50" s="645">
        <v>2105</v>
      </c>
      <c r="V50" s="654">
        <v>0.2480282</v>
      </c>
      <c r="W50" s="654">
        <v>3.0201059999999998E-2</v>
      </c>
      <c r="X50" s="654">
        <v>0.19303400000000001</v>
      </c>
      <c r="Y50" s="654">
        <v>0.31262020000000001</v>
      </c>
    </row>
    <row r="51" spans="1:25" x14ac:dyDescent="0.25">
      <c r="A51" s="94" t="s">
        <v>633</v>
      </c>
      <c r="B51" s="94" t="s">
        <v>28</v>
      </c>
      <c r="C51" s="67" t="s">
        <v>25</v>
      </c>
      <c r="D51" s="68" t="s">
        <v>116</v>
      </c>
      <c r="E51" s="587">
        <v>10</v>
      </c>
      <c r="F51" s="587">
        <v>1264</v>
      </c>
      <c r="G51" s="595">
        <v>3.9895950960307514E-6</v>
      </c>
      <c r="H51" s="587">
        <v>1264</v>
      </c>
      <c r="I51" s="587">
        <v>710</v>
      </c>
      <c r="J51" s="484">
        <v>0.56170886075949367</v>
      </c>
      <c r="K51" s="484">
        <v>1.3956079856303151E-2</v>
      </c>
      <c r="L51" s="484">
        <v>0.5343549442411395</v>
      </c>
      <c r="M51" s="484">
        <v>0.58906277727784784</v>
      </c>
      <c r="N51" s="586"/>
      <c r="O51" s="586"/>
      <c r="P51" s="484"/>
      <c r="Q51" s="484"/>
      <c r="R51" s="484"/>
      <c r="S51" s="716"/>
      <c r="T51" s="691"/>
      <c r="U51" s="691"/>
      <c r="V51" s="716"/>
      <c r="W51" s="716"/>
      <c r="X51" s="716"/>
      <c r="Y51" s="716"/>
    </row>
    <row r="52" spans="1:25" x14ac:dyDescent="0.25">
      <c r="A52" s="94" t="s">
        <v>633</v>
      </c>
      <c r="B52" s="94" t="s">
        <v>28</v>
      </c>
      <c r="C52" s="67" t="s">
        <v>25</v>
      </c>
      <c r="D52" s="68" t="s">
        <v>117</v>
      </c>
      <c r="E52" s="587">
        <v>10</v>
      </c>
      <c r="F52" s="587">
        <v>263</v>
      </c>
      <c r="G52" s="595">
        <v>1.5988529829484588E-6</v>
      </c>
      <c r="H52" s="587">
        <v>263</v>
      </c>
      <c r="I52" s="587">
        <v>195</v>
      </c>
      <c r="J52" s="484">
        <v>0.7414448669201521</v>
      </c>
      <c r="K52" s="484">
        <v>2.6998406954687394E-2</v>
      </c>
      <c r="L52" s="484">
        <v>0.68852798928896486</v>
      </c>
      <c r="M52" s="484">
        <v>0.79436174455133934</v>
      </c>
      <c r="N52" s="586"/>
      <c r="O52" s="586"/>
      <c r="P52" s="484"/>
      <c r="Q52" s="484"/>
      <c r="R52" s="484"/>
      <c r="S52" s="716"/>
      <c r="T52" s="691"/>
      <c r="U52" s="691"/>
      <c r="V52" s="716"/>
      <c r="W52" s="716"/>
      <c r="X52" s="716"/>
      <c r="Y52" s="716"/>
    </row>
    <row r="53" spans="1:25" x14ac:dyDescent="0.25">
      <c r="A53" s="85" t="s">
        <v>633</v>
      </c>
      <c r="B53" s="85" t="s">
        <v>28</v>
      </c>
      <c r="C53" s="16" t="s">
        <v>89</v>
      </c>
      <c r="D53" s="14" t="s">
        <v>115</v>
      </c>
      <c r="E53" s="561">
        <v>10</v>
      </c>
      <c r="F53" s="561">
        <v>1527</v>
      </c>
      <c r="G53" s="503">
        <v>1.5918404698653518E-5</v>
      </c>
      <c r="H53" s="561">
        <v>1527</v>
      </c>
      <c r="I53" s="561">
        <v>905</v>
      </c>
      <c r="J53" s="487">
        <v>0.59266535690897182</v>
      </c>
      <c r="K53" s="487">
        <v>1.2573637237950425E-2</v>
      </c>
      <c r="L53" s="487">
        <v>0.56802102792258902</v>
      </c>
      <c r="M53" s="487">
        <v>0.61730968589535462</v>
      </c>
      <c r="N53" s="490"/>
      <c r="O53" s="490"/>
      <c r="P53" s="487"/>
      <c r="Q53" s="487"/>
      <c r="R53" s="487"/>
      <c r="S53" s="717"/>
      <c r="T53" s="692"/>
      <c r="U53" s="692"/>
      <c r="V53" s="717"/>
      <c r="W53" s="717"/>
      <c r="X53" s="717"/>
      <c r="Y53" s="717"/>
    </row>
    <row r="54" spans="1:25" x14ac:dyDescent="0.25">
      <c r="A54" s="94" t="s">
        <v>633</v>
      </c>
      <c r="B54" s="94" t="s">
        <v>28</v>
      </c>
      <c r="C54" s="67" t="s">
        <v>87</v>
      </c>
      <c r="D54" s="68" t="s">
        <v>116</v>
      </c>
      <c r="E54" s="587">
        <v>10</v>
      </c>
      <c r="F54" s="587">
        <v>1590</v>
      </c>
      <c r="G54" s="595">
        <v>4.6613114673761901E-6</v>
      </c>
      <c r="H54" s="587">
        <v>1590</v>
      </c>
      <c r="I54" s="587">
        <v>990</v>
      </c>
      <c r="J54" s="484">
        <v>0.62264150943396224</v>
      </c>
      <c r="K54" s="484">
        <v>1.2156191583455945E-2</v>
      </c>
      <c r="L54" s="484">
        <v>0.59881537393038853</v>
      </c>
      <c r="M54" s="484">
        <v>0.64646764493753595</v>
      </c>
      <c r="N54" s="586"/>
      <c r="O54" s="586"/>
      <c r="P54" s="484"/>
      <c r="Q54" s="484"/>
      <c r="R54" s="484"/>
      <c r="S54" s="716"/>
      <c r="T54" s="691"/>
      <c r="U54" s="691"/>
      <c r="V54" s="716"/>
      <c r="W54" s="716"/>
      <c r="X54" s="716"/>
      <c r="Y54" s="716"/>
    </row>
    <row r="55" spans="1:25" x14ac:dyDescent="0.25">
      <c r="A55" s="94" t="s">
        <v>633</v>
      </c>
      <c r="B55" s="94" t="s">
        <v>28</v>
      </c>
      <c r="C55" s="67" t="s">
        <v>87</v>
      </c>
      <c r="D55" s="68" t="s">
        <v>117</v>
      </c>
      <c r="E55" s="587">
        <v>10</v>
      </c>
      <c r="F55" s="587">
        <v>177</v>
      </c>
      <c r="G55" s="595">
        <v>5.2045985042202324E-7</v>
      </c>
      <c r="H55" s="587">
        <v>177</v>
      </c>
      <c r="I55" s="587">
        <v>137</v>
      </c>
      <c r="J55" s="484">
        <v>0.77401129943502822</v>
      </c>
      <c r="K55" s="484">
        <v>3.1436224362314587E-2</v>
      </c>
      <c r="L55" s="484">
        <v>0.7123962996848916</v>
      </c>
      <c r="M55" s="484">
        <v>0.83562629918516484</v>
      </c>
      <c r="N55" s="586"/>
      <c r="O55" s="586"/>
      <c r="P55" s="484"/>
      <c r="Q55" s="484"/>
      <c r="R55" s="484"/>
      <c r="S55" s="716"/>
      <c r="T55" s="691"/>
      <c r="U55" s="691"/>
      <c r="V55" s="716"/>
      <c r="W55" s="716"/>
      <c r="X55" s="716"/>
      <c r="Y55" s="716"/>
    </row>
    <row r="56" spans="1:25" x14ac:dyDescent="0.25">
      <c r="A56" s="85" t="s">
        <v>633</v>
      </c>
      <c r="B56" s="85" t="s">
        <v>28</v>
      </c>
      <c r="C56" s="16" t="s">
        <v>91</v>
      </c>
      <c r="D56" s="14" t="s">
        <v>115</v>
      </c>
      <c r="E56" s="561">
        <v>10</v>
      </c>
      <c r="F56" s="561">
        <v>1767</v>
      </c>
      <c r="G56" s="503">
        <v>5.1817713177982126E-6</v>
      </c>
      <c r="H56" s="561">
        <v>1767</v>
      </c>
      <c r="I56" s="561">
        <v>1127</v>
      </c>
      <c r="J56" s="487">
        <v>0.63780418788907756</v>
      </c>
      <c r="K56" s="487">
        <v>1.1433971905067855E-2</v>
      </c>
      <c r="L56" s="487">
        <v>0.61539360295514456</v>
      </c>
      <c r="M56" s="487">
        <v>0.66021477282301055</v>
      </c>
      <c r="N56" s="490"/>
      <c r="O56" s="490"/>
      <c r="P56" s="487"/>
      <c r="Q56" s="487"/>
      <c r="R56" s="487"/>
      <c r="S56" s="717"/>
      <c r="T56" s="692"/>
      <c r="U56" s="692"/>
      <c r="V56" s="717"/>
      <c r="W56" s="717"/>
      <c r="X56" s="717"/>
      <c r="Y56" s="717"/>
    </row>
    <row r="57" spans="1:25" x14ac:dyDescent="0.25">
      <c r="A57" s="85" t="s">
        <v>633</v>
      </c>
      <c r="B57" s="85" t="s">
        <v>28</v>
      </c>
      <c r="C57" s="14" t="s">
        <v>84</v>
      </c>
      <c r="D57" s="16" t="s">
        <v>116</v>
      </c>
      <c r="E57" s="561">
        <v>10</v>
      </c>
      <c r="F57" s="561">
        <v>2854</v>
      </c>
      <c r="G57" s="503">
        <v>4.5092575898722004E-6</v>
      </c>
      <c r="H57" s="561">
        <v>2854</v>
      </c>
      <c r="I57" s="561">
        <v>1700</v>
      </c>
      <c r="J57" s="487">
        <v>0.59565522074281707</v>
      </c>
      <c r="K57" s="487">
        <v>9.1864224240600662E-3</v>
      </c>
      <c r="L57" s="487">
        <v>0.57764983279165938</v>
      </c>
      <c r="M57" s="487">
        <v>0.61366060869397476</v>
      </c>
      <c r="N57" s="490"/>
      <c r="O57" s="490"/>
      <c r="P57" s="487"/>
      <c r="Q57" s="487"/>
      <c r="R57" s="487"/>
      <c r="S57" s="717"/>
      <c r="T57" s="692"/>
      <c r="U57" s="692"/>
      <c r="V57" s="717"/>
      <c r="W57" s="717"/>
      <c r="X57" s="717"/>
      <c r="Y57" s="717"/>
    </row>
    <row r="58" spans="1:25" x14ac:dyDescent="0.25">
      <c r="A58" s="85" t="s">
        <v>633</v>
      </c>
      <c r="B58" s="85" t="s">
        <v>28</v>
      </c>
      <c r="C58" s="14" t="s">
        <v>84</v>
      </c>
      <c r="D58" s="16" t="s">
        <v>117</v>
      </c>
      <c r="E58" s="561">
        <v>10</v>
      </c>
      <c r="F58" s="561">
        <v>440</v>
      </c>
      <c r="G58" s="503">
        <v>5.0348223824234171E-7</v>
      </c>
      <c r="H58" s="561">
        <v>440</v>
      </c>
      <c r="I58" s="561">
        <v>332</v>
      </c>
      <c r="J58" s="487">
        <v>0.75454545454545452</v>
      </c>
      <c r="K58" s="487">
        <v>2.0516435294785227E-2</v>
      </c>
      <c r="L58" s="487">
        <v>0.71433324136767551</v>
      </c>
      <c r="M58" s="487">
        <v>0.79475766772323353</v>
      </c>
      <c r="N58" s="490"/>
      <c r="O58" s="490"/>
      <c r="P58" s="487"/>
      <c r="Q58" s="487"/>
      <c r="R58" s="487"/>
      <c r="S58" s="717"/>
      <c r="T58" s="692"/>
      <c r="U58" s="692"/>
      <c r="V58" s="717"/>
      <c r="W58" s="717"/>
      <c r="X58" s="717"/>
      <c r="Y58" s="717"/>
    </row>
    <row r="59" spans="1:25" x14ac:dyDescent="0.25">
      <c r="A59" s="386" t="s">
        <v>633</v>
      </c>
      <c r="B59" s="95" t="s">
        <v>38</v>
      </c>
      <c r="C59" s="20" t="s">
        <v>84</v>
      </c>
      <c r="D59" s="20" t="s">
        <v>115</v>
      </c>
      <c r="E59" s="562">
        <v>10</v>
      </c>
      <c r="F59" s="562">
        <v>3294</v>
      </c>
      <c r="G59" s="504">
        <v>5.0127398281145429E-6</v>
      </c>
      <c r="H59" s="562">
        <v>3294</v>
      </c>
      <c r="I59" s="562">
        <v>2032</v>
      </c>
      <c r="J59" s="494">
        <v>0.61687917425622341</v>
      </c>
      <c r="K59" s="494">
        <v>8.4704432476424216E-3</v>
      </c>
      <c r="L59" s="494">
        <v>0.60027710549084423</v>
      </c>
      <c r="M59" s="494">
        <v>0.63348124302160258</v>
      </c>
      <c r="N59" s="564"/>
      <c r="O59" s="564"/>
      <c r="P59" s="494"/>
      <c r="Q59" s="494"/>
      <c r="R59" s="494"/>
      <c r="S59" s="653"/>
      <c r="T59" s="693"/>
      <c r="U59" s="693"/>
      <c r="V59" s="653"/>
      <c r="W59" s="653"/>
      <c r="X59" s="653"/>
      <c r="Y59" s="653"/>
    </row>
    <row r="60" spans="1:25" x14ac:dyDescent="0.25">
      <c r="A60" s="94" t="s">
        <v>633</v>
      </c>
      <c r="B60" s="94" t="s">
        <v>29</v>
      </c>
      <c r="C60" s="67" t="s">
        <v>25</v>
      </c>
      <c r="D60" s="68" t="s">
        <v>116</v>
      </c>
      <c r="E60" s="587">
        <v>10</v>
      </c>
      <c r="F60" s="587">
        <v>1598</v>
      </c>
      <c r="G60" s="595">
        <v>2.6912907700787746E-5</v>
      </c>
      <c r="H60" s="587">
        <v>1598</v>
      </c>
      <c r="I60" s="587">
        <v>488</v>
      </c>
      <c r="J60" s="484">
        <v>0.30538172715894868</v>
      </c>
      <c r="K60" s="484">
        <v>1.1521426083453143E-2</v>
      </c>
      <c r="L60" s="484">
        <v>0.2827997320353805</v>
      </c>
      <c r="M60" s="484">
        <v>0.32796372228251686</v>
      </c>
      <c r="N60" s="586"/>
      <c r="O60" s="586"/>
      <c r="P60" s="484"/>
      <c r="Q60" s="484"/>
      <c r="R60" s="484"/>
      <c r="S60" s="716"/>
      <c r="T60" s="691"/>
      <c r="U60" s="691"/>
      <c r="V60" s="716"/>
      <c r="W60" s="716"/>
      <c r="X60" s="716"/>
      <c r="Y60" s="716"/>
    </row>
    <row r="61" spans="1:25" x14ac:dyDescent="0.25">
      <c r="A61" s="94" t="s">
        <v>633</v>
      </c>
      <c r="B61" s="94" t="s">
        <v>29</v>
      </c>
      <c r="C61" s="67" t="s">
        <v>25</v>
      </c>
      <c r="D61" s="68" t="s">
        <v>117</v>
      </c>
      <c r="E61" s="587">
        <v>10</v>
      </c>
      <c r="F61" s="587">
        <v>129</v>
      </c>
      <c r="G61" s="595">
        <v>3.0049671673749299E-6</v>
      </c>
      <c r="H61" s="587">
        <v>129</v>
      </c>
      <c r="I61" s="587">
        <v>51</v>
      </c>
      <c r="J61" s="484">
        <v>0.39534883720930231</v>
      </c>
      <c r="K61" s="484">
        <v>4.3047489021527899E-2</v>
      </c>
      <c r="L61" s="484">
        <v>0.31097575872710764</v>
      </c>
      <c r="M61" s="484">
        <v>0.47972191569149697</v>
      </c>
      <c r="N61" s="586"/>
      <c r="O61" s="586"/>
      <c r="P61" s="484"/>
      <c r="Q61" s="484"/>
      <c r="R61" s="484"/>
      <c r="S61" s="716"/>
      <c r="T61" s="691"/>
      <c r="U61" s="691"/>
      <c r="V61" s="716"/>
      <c r="W61" s="716"/>
      <c r="X61" s="716"/>
      <c r="Y61" s="716"/>
    </row>
    <row r="62" spans="1:25" x14ac:dyDescent="0.25">
      <c r="A62" s="85" t="s">
        <v>633</v>
      </c>
      <c r="B62" s="85" t="s">
        <v>29</v>
      </c>
      <c r="C62" s="16" t="s">
        <v>89</v>
      </c>
      <c r="D62" s="14" t="s">
        <v>115</v>
      </c>
      <c r="E62" s="561">
        <v>10</v>
      </c>
      <c r="F62" s="561">
        <v>1727</v>
      </c>
      <c r="G62" s="503">
        <v>2.9917874868162678E-5</v>
      </c>
      <c r="H62" s="561">
        <v>1727</v>
      </c>
      <c r="I62" s="561">
        <v>539</v>
      </c>
      <c r="J62" s="487">
        <v>0.31210191082802546</v>
      </c>
      <c r="K62" s="487">
        <v>1.1149723475309426E-2</v>
      </c>
      <c r="L62" s="487">
        <v>0.29024845281641898</v>
      </c>
      <c r="M62" s="487">
        <v>0.33395536883963195</v>
      </c>
      <c r="N62" s="490"/>
      <c r="O62" s="490"/>
      <c r="P62" s="487"/>
      <c r="Q62" s="487"/>
      <c r="R62" s="487"/>
      <c r="S62" s="717"/>
      <c r="T62" s="692"/>
      <c r="U62" s="692"/>
      <c r="V62" s="717"/>
      <c r="W62" s="717"/>
      <c r="X62" s="717"/>
      <c r="Y62" s="717"/>
    </row>
    <row r="63" spans="1:25" x14ac:dyDescent="0.25">
      <c r="A63" s="94" t="s">
        <v>633</v>
      </c>
      <c r="B63" s="94" t="s">
        <v>29</v>
      </c>
      <c r="C63" s="67" t="s">
        <v>87</v>
      </c>
      <c r="D63" s="68" t="s">
        <v>116</v>
      </c>
      <c r="E63" s="587">
        <v>10</v>
      </c>
      <c r="F63" s="587">
        <v>1514</v>
      </c>
      <c r="G63" s="595">
        <v>1.0765163080315097E-5</v>
      </c>
      <c r="H63" s="587">
        <v>1514</v>
      </c>
      <c r="I63" s="587">
        <v>715</v>
      </c>
      <c r="J63" s="484">
        <v>0.4722589167767503</v>
      </c>
      <c r="K63" s="484">
        <v>1.2830323237814021E-2</v>
      </c>
      <c r="L63" s="484">
        <v>0.44711148323063482</v>
      </c>
      <c r="M63" s="484">
        <v>0.49740635032286579</v>
      </c>
      <c r="N63" s="586"/>
      <c r="O63" s="586"/>
      <c r="P63" s="484"/>
      <c r="Q63" s="484"/>
      <c r="R63" s="484"/>
      <c r="S63" s="716"/>
      <c r="T63" s="691"/>
      <c r="U63" s="691"/>
      <c r="V63" s="716"/>
      <c r="W63" s="716"/>
      <c r="X63" s="716"/>
      <c r="Y63" s="716"/>
    </row>
    <row r="64" spans="1:25" x14ac:dyDescent="0.25">
      <c r="A64" s="94" t="s">
        <v>633</v>
      </c>
      <c r="B64" s="94" t="s">
        <v>29</v>
      </c>
      <c r="C64" s="67" t="s">
        <v>87</v>
      </c>
      <c r="D64" s="68" t="s">
        <v>117</v>
      </c>
      <c r="E64" s="587">
        <v>10</v>
      </c>
      <c r="F64" s="587">
        <v>103</v>
      </c>
      <c r="G64" s="595">
        <v>1.2019868669499717E-6</v>
      </c>
      <c r="H64" s="587">
        <v>103</v>
      </c>
      <c r="I64" s="587">
        <v>52</v>
      </c>
      <c r="J64" s="484">
        <v>0.50485436893203883</v>
      </c>
      <c r="K64" s="484">
        <v>4.9264141935129437E-2</v>
      </c>
      <c r="L64" s="484">
        <v>0.40829665073918514</v>
      </c>
      <c r="M64" s="484">
        <v>0.60141208712489247</v>
      </c>
      <c r="N64" s="586"/>
      <c r="O64" s="586"/>
      <c r="P64" s="484"/>
      <c r="Q64" s="484"/>
      <c r="R64" s="484"/>
      <c r="S64" s="716"/>
      <c r="T64" s="691"/>
      <c r="U64" s="691"/>
      <c r="V64" s="716"/>
      <c r="W64" s="716"/>
      <c r="X64" s="716"/>
      <c r="Y64" s="716"/>
    </row>
    <row r="65" spans="1:25" x14ac:dyDescent="0.25">
      <c r="A65" s="85" t="s">
        <v>633</v>
      </c>
      <c r="B65" s="85" t="s">
        <v>29</v>
      </c>
      <c r="C65" s="16" t="s">
        <v>91</v>
      </c>
      <c r="D65" s="14" t="s">
        <v>115</v>
      </c>
      <c r="E65" s="561">
        <v>10</v>
      </c>
      <c r="F65" s="561">
        <v>1617</v>
      </c>
      <c r="G65" s="503">
        <v>1.196714994726507E-5</v>
      </c>
      <c r="H65" s="561">
        <v>1617</v>
      </c>
      <c r="I65" s="561">
        <v>767</v>
      </c>
      <c r="J65" s="487">
        <v>0.4743351886209029</v>
      </c>
      <c r="K65" s="487">
        <v>1.2417727205609018E-2</v>
      </c>
      <c r="L65" s="487">
        <v>0.44999644329790922</v>
      </c>
      <c r="M65" s="487">
        <v>0.49867393394389659</v>
      </c>
      <c r="N65" s="490"/>
      <c r="O65" s="490"/>
      <c r="P65" s="487"/>
      <c r="Q65" s="487"/>
      <c r="R65" s="487"/>
      <c r="S65" s="717"/>
      <c r="T65" s="692"/>
      <c r="U65" s="692"/>
      <c r="V65" s="717"/>
      <c r="W65" s="717"/>
      <c r="X65" s="717"/>
      <c r="Y65" s="717"/>
    </row>
    <row r="66" spans="1:25" x14ac:dyDescent="0.25">
      <c r="A66" s="85" t="s">
        <v>633</v>
      </c>
      <c r="B66" s="85" t="s">
        <v>29</v>
      </c>
      <c r="C66" s="14" t="s">
        <v>84</v>
      </c>
      <c r="D66" s="16" t="s">
        <v>116</v>
      </c>
      <c r="E66" s="561">
        <v>10</v>
      </c>
      <c r="F66" s="561">
        <v>3112</v>
      </c>
      <c r="G66" s="503">
        <v>8.5240992526293036E-6</v>
      </c>
      <c r="H66" s="561">
        <v>3112</v>
      </c>
      <c r="I66" s="561">
        <v>1203</v>
      </c>
      <c r="J66" s="487">
        <v>0.3865681233933162</v>
      </c>
      <c r="K66" s="487">
        <v>8.7292392226726839E-3</v>
      </c>
      <c r="L66" s="487">
        <v>0.36945881451687773</v>
      </c>
      <c r="M66" s="487">
        <v>0.40367743226975467</v>
      </c>
      <c r="N66" s="490"/>
      <c r="O66" s="490"/>
      <c r="P66" s="487"/>
      <c r="Q66" s="487"/>
      <c r="R66" s="487"/>
      <c r="S66" s="717"/>
      <c r="T66" s="692"/>
      <c r="U66" s="692"/>
      <c r="V66" s="717"/>
      <c r="W66" s="717"/>
      <c r="X66" s="717"/>
      <c r="Y66" s="717"/>
    </row>
    <row r="67" spans="1:25" x14ac:dyDescent="0.25">
      <c r="A67" s="85" t="s">
        <v>633</v>
      </c>
      <c r="B67" s="85" t="s">
        <v>29</v>
      </c>
      <c r="C67" s="14" t="s">
        <v>84</v>
      </c>
      <c r="D67" s="16" t="s">
        <v>117</v>
      </c>
      <c r="E67" s="561">
        <v>10</v>
      </c>
      <c r="F67" s="561">
        <v>232</v>
      </c>
      <c r="G67" s="503">
        <v>9.517603475021947E-7</v>
      </c>
      <c r="H67" s="561">
        <v>232</v>
      </c>
      <c r="I67" s="561">
        <v>103</v>
      </c>
      <c r="J67" s="487">
        <v>0.44396551724137934</v>
      </c>
      <c r="K67" s="487">
        <v>3.2619814738023736E-2</v>
      </c>
      <c r="L67" s="487">
        <v>0.38003068035485282</v>
      </c>
      <c r="M67" s="487">
        <v>0.50790035412790591</v>
      </c>
      <c r="N67" s="490"/>
      <c r="O67" s="490"/>
      <c r="P67" s="487"/>
      <c r="Q67" s="487"/>
      <c r="R67" s="487"/>
      <c r="S67" s="717"/>
      <c r="T67" s="692"/>
      <c r="U67" s="692"/>
      <c r="V67" s="717"/>
      <c r="W67" s="717"/>
      <c r="X67" s="717"/>
      <c r="Y67" s="717"/>
    </row>
    <row r="68" spans="1:25" x14ac:dyDescent="0.25">
      <c r="A68" s="386" t="s">
        <v>633</v>
      </c>
      <c r="B68" s="95" t="s">
        <v>92</v>
      </c>
      <c r="C68" s="20" t="s">
        <v>84</v>
      </c>
      <c r="D68" s="20" t="s">
        <v>115</v>
      </c>
      <c r="E68" s="562">
        <v>10</v>
      </c>
      <c r="F68" s="562">
        <v>3344</v>
      </c>
      <c r="G68" s="504">
        <v>9.4758596001314995E-6</v>
      </c>
      <c r="H68" s="562">
        <v>3344</v>
      </c>
      <c r="I68" s="562">
        <v>1306</v>
      </c>
      <c r="J68" s="494">
        <v>0.39055023923444976</v>
      </c>
      <c r="K68" s="494">
        <v>8.436732418893202E-3</v>
      </c>
      <c r="L68" s="494">
        <v>0.37401424369341907</v>
      </c>
      <c r="M68" s="494">
        <v>0.40708623477548045</v>
      </c>
      <c r="N68" s="564"/>
      <c r="O68" s="564"/>
      <c r="P68" s="494"/>
      <c r="Q68" s="494"/>
      <c r="R68" s="494"/>
      <c r="S68" s="653"/>
      <c r="T68" s="693"/>
      <c r="U68" s="693"/>
      <c r="V68" s="653"/>
      <c r="W68" s="653"/>
      <c r="X68" s="653"/>
      <c r="Y68" s="653"/>
    </row>
    <row r="69" spans="1:25" x14ac:dyDescent="0.25">
      <c r="A69" s="386" t="s">
        <v>633</v>
      </c>
      <c r="B69" s="87" t="s">
        <v>86</v>
      </c>
      <c r="C69" s="17" t="s">
        <v>89</v>
      </c>
      <c r="D69" s="20" t="s">
        <v>115</v>
      </c>
      <c r="E69" s="562">
        <v>20</v>
      </c>
      <c r="F69" s="562">
        <v>3254</v>
      </c>
      <c r="G69" s="504">
        <v>1.0965031309002148E-5</v>
      </c>
      <c r="H69" s="562">
        <v>3254</v>
      </c>
      <c r="I69" s="562">
        <v>1444</v>
      </c>
      <c r="J69" s="494">
        <v>0.4437615242778119</v>
      </c>
      <c r="K69" s="494">
        <v>8.7095669348079933E-3</v>
      </c>
      <c r="L69" s="494">
        <v>0.42669077308558823</v>
      </c>
      <c r="M69" s="494">
        <v>0.46083227547003558</v>
      </c>
      <c r="N69" s="564"/>
      <c r="O69" s="564"/>
      <c r="P69" s="494"/>
      <c r="Q69" s="494"/>
      <c r="R69" s="494"/>
      <c r="S69" s="653"/>
      <c r="T69" s="693"/>
      <c r="U69" s="693"/>
      <c r="V69" s="653"/>
      <c r="W69" s="653"/>
      <c r="X69" s="653"/>
      <c r="Y69" s="653"/>
    </row>
    <row r="70" spans="1:25" x14ac:dyDescent="0.25">
      <c r="A70" s="386" t="s">
        <v>633</v>
      </c>
      <c r="B70" s="87" t="s">
        <v>86</v>
      </c>
      <c r="C70" s="17" t="s">
        <v>91</v>
      </c>
      <c r="D70" s="20" t="s">
        <v>115</v>
      </c>
      <c r="E70" s="562">
        <v>20</v>
      </c>
      <c r="F70" s="562">
        <v>3384</v>
      </c>
      <c r="G70" s="504">
        <v>3.5874254996356974E-6</v>
      </c>
      <c r="H70" s="562">
        <v>3384</v>
      </c>
      <c r="I70" s="562">
        <v>1894</v>
      </c>
      <c r="J70" s="494">
        <v>0.55969267139479906</v>
      </c>
      <c r="K70" s="494">
        <v>8.5337042974994708E-3</v>
      </c>
      <c r="L70" s="494">
        <v>0.54296661097170007</v>
      </c>
      <c r="M70" s="494">
        <v>0.57641873181789804</v>
      </c>
      <c r="N70" s="564"/>
      <c r="O70" s="564"/>
      <c r="P70" s="494"/>
      <c r="Q70" s="494"/>
      <c r="R70" s="494"/>
      <c r="S70" s="653"/>
      <c r="T70" s="693"/>
      <c r="U70" s="693"/>
      <c r="V70" s="653"/>
      <c r="W70" s="653"/>
      <c r="X70" s="653"/>
      <c r="Y70" s="653"/>
    </row>
    <row r="71" spans="1:25" x14ac:dyDescent="0.25">
      <c r="A71" s="386" t="s">
        <v>633</v>
      </c>
      <c r="B71" s="87" t="s">
        <v>86</v>
      </c>
      <c r="C71" s="20" t="s">
        <v>84</v>
      </c>
      <c r="D71" s="17" t="s">
        <v>116</v>
      </c>
      <c r="E71" s="562">
        <v>20</v>
      </c>
      <c r="F71" s="562">
        <v>5966</v>
      </c>
      <c r="G71" s="504">
        <v>3.1143563885258651E-6</v>
      </c>
      <c r="H71" s="562">
        <v>5966</v>
      </c>
      <c r="I71" s="562">
        <v>2903</v>
      </c>
      <c r="J71" s="494">
        <v>0.48659068052296345</v>
      </c>
      <c r="K71" s="494">
        <v>6.4710110701023359E-3</v>
      </c>
      <c r="L71" s="494">
        <v>0.47390749882556288</v>
      </c>
      <c r="M71" s="494">
        <v>0.49927386222036402</v>
      </c>
      <c r="N71" s="564"/>
      <c r="O71" s="564"/>
      <c r="P71" s="494"/>
      <c r="Q71" s="494"/>
      <c r="R71" s="494"/>
      <c r="S71" s="653"/>
      <c r="T71" s="693"/>
      <c r="U71" s="693"/>
      <c r="V71" s="653"/>
      <c r="W71" s="653"/>
      <c r="X71" s="653"/>
      <c r="Y71" s="653"/>
    </row>
    <row r="72" spans="1:25" x14ac:dyDescent="0.25">
      <c r="A72" s="387" t="s">
        <v>633</v>
      </c>
      <c r="B72" s="90" t="s">
        <v>86</v>
      </c>
      <c r="C72" s="109" t="s">
        <v>84</v>
      </c>
      <c r="D72" s="97" t="s">
        <v>117</v>
      </c>
      <c r="E72" s="681">
        <v>20</v>
      </c>
      <c r="F72" s="681">
        <v>672</v>
      </c>
      <c r="G72" s="724">
        <v>3.477342098843767E-7</v>
      </c>
      <c r="H72" s="681">
        <v>672</v>
      </c>
      <c r="I72" s="681">
        <v>435</v>
      </c>
      <c r="J72" s="707">
        <v>0.6473214285714286</v>
      </c>
      <c r="K72" s="707">
        <v>1.843167872927683E-2</v>
      </c>
      <c r="L72" s="707">
        <v>0.61119533826204597</v>
      </c>
      <c r="M72" s="707">
        <v>0.68344751888081123</v>
      </c>
      <c r="N72" s="683"/>
      <c r="O72" s="683"/>
      <c r="P72" s="707"/>
      <c r="Q72" s="707"/>
      <c r="R72" s="707"/>
      <c r="S72" s="718"/>
      <c r="T72" s="694"/>
      <c r="U72" s="694"/>
      <c r="V72" s="718"/>
      <c r="W72" s="718"/>
      <c r="X72" s="718"/>
      <c r="Y72" s="718"/>
    </row>
    <row r="73" spans="1:25" x14ac:dyDescent="0.25">
      <c r="A73" s="388" t="s">
        <v>633</v>
      </c>
      <c r="B73" s="105" t="s">
        <v>86</v>
      </c>
      <c r="C73" s="106" t="s">
        <v>84</v>
      </c>
      <c r="D73" s="106" t="s">
        <v>115</v>
      </c>
      <c r="E73" s="563">
        <v>20</v>
      </c>
      <c r="F73" s="563">
        <v>6638</v>
      </c>
      <c r="G73" s="620">
        <v>3.4620905984102425E-6</v>
      </c>
      <c r="H73" s="563">
        <v>6638</v>
      </c>
      <c r="I73" s="563">
        <v>3338</v>
      </c>
      <c r="J73" s="538">
        <v>0.50286230792407349</v>
      </c>
      <c r="K73" s="538">
        <v>6.1368324191890212E-3</v>
      </c>
      <c r="L73" s="538">
        <v>0.49083411638246299</v>
      </c>
      <c r="M73" s="538">
        <v>0.51489049946568399</v>
      </c>
      <c r="N73" s="565"/>
      <c r="O73" s="565"/>
      <c r="P73" s="538"/>
      <c r="Q73" s="538"/>
      <c r="R73" s="538"/>
      <c r="S73" s="654"/>
      <c r="T73" s="645"/>
      <c r="U73" s="645"/>
      <c r="V73" s="654"/>
      <c r="W73" s="654"/>
      <c r="X73" s="654"/>
      <c r="Y73" s="654"/>
    </row>
    <row r="74" spans="1:25" x14ac:dyDescent="0.25">
      <c r="A74" s="94" t="s">
        <v>691</v>
      </c>
      <c r="B74" s="94" t="s">
        <v>29</v>
      </c>
      <c r="C74" s="67" t="s">
        <v>25</v>
      </c>
      <c r="D74" s="68" t="s">
        <v>116</v>
      </c>
      <c r="E74" s="586">
        <v>70</v>
      </c>
      <c r="F74" s="586"/>
      <c r="G74" s="601"/>
      <c r="H74" s="586">
        <v>13783</v>
      </c>
      <c r="I74" s="586">
        <v>3777</v>
      </c>
      <c r="J74" s="672">
        <v>0.2740332293404919</v>
      </c>
      <c r="K74" s="485"/>
      <c r="L74" s="485"/>
      <c r="M74" s="485"/>
      <c r="N74" s="586"/>
      <c r="O74" s="586"/>
      <c r="P74" s="485"/>
      <c r="Q74" s="485"/>
      <c r="R74" s="485"/>
      <c r="S74" s="485"/>
      <c r="T74" s="586">
        <v>13783</v>
      </c>
      <c r="U74" s="586">
        <v>3777</v>
      </c>
      <c r="V74" s="719"/>
      <c r="W74" s="485"/>
      <c r="X74" s="485"/>
      <c r="Y74" s="485"/>
    </row>
    <row r="75" spans="1:25" x14ac:dyDescent="0.25">
      <c r="A75" s="94" t="s">
        <v>691</v>
      </c>
      <c r="B75" s="94" t="s">
        <v>29</v>
      </c>
      <c r="C75" s="67" t="s">
        <v>25</v>
      </c>
      <c r="D75" s="68" t="s">
        <v>117</v>
      </c>
      <c r="E75" s="586">
        <v>70</v>
      </c>
      <c r="F75" s="586"/>
      <c r="G75" s="601"/>
      <c r="H75" s="586">
        <v>2416</v>
      </c>
      <c r="I75" s="586">
        <v>1358</v>
      </c>
      <c r="J75" s="672">
        <v>0.5620860927152318</v>
      </c>
      <c r="K75" s="485"/>
      <c r="L75" s="485"/>
      <c r="M75" s="485"/>
      <c r="N75" s="586"/>
      <c r="O75" s="586"/>
      <c r="P75" s="485"/>
      <c r="Q75" s="485"/>
      <c r="R75" s="485"/>
      <c r="S75" s="485"/>
      <c r="T75" s="586">
        <v>2416</v>
      </c>
      <c r="U75" s="586">
        <v>1358</v>
      </c>
      <c r="V75" s="719"/>
      <c r="W75" s="485"/>
      <c r="X75" s="485"/>
      <c r="Y75" s="485"/>
    </row>
    <row r="76" spans="1:25" x14ac:dyDescent="0.25">
      <c r="A76" s="85" t="s">
        <v>691</v>
      </c>
      <c r="B76" s="85" t="s">
        <v>29</v>
      </c>
      <c r="C76" s="16" t="s">
        <v>89</v>
      </c>
      <c r="D76" s="14" t="s">
        <v>115</v>
      </c>
      <c r="E76" s="490">
        <v>70</v>
      </c>
      <c r="F76" s="490"/>
      <c r="G76" s="505"/>
      <c r="H76" s="490">
        <v>16199</v>
      </c>
      <c r="I76" s="490">
        <v>5135</v>
      </c>
      <c r="J76" s="673">
        <v>0.31699487622692757</v>
      </c>
      <c r="K76" s="488"/>
      <c r="L76" s="488"/>
      <c r="M76" s="488"/>
      <c r="N76" s="490"/>
      <c r="O76" s="490"/>
      <c r="P76" s="488"/>
      <c r="Q76" s="488"/>
      <c r="R76" s="488"/>
      <c r="S76" s="488"/>
      <c r="T76" s="490">
        <v>16199</v>
      </c>
      <c r="U76" s="490">
        <v>5135</v>
      </c>
      <c r="V76" s="674"/>
      <c r="W76" s="488"/>
      <c r="X76" s="488"/>
      <c r="Y76" s="488"/>
    </row>
    <row r="77" spans="1:25" x14ac:dyDescent="0.25">
      <c r="A77" s="94" t="s">
        <v>691</v>
      </c>
      <c r="B77" s="94" t="s">
        <v>29</v>
      </c>
      <c r="C77" s="67" t="s">
        <v>87</v>
      </c>
      <c r="D77" s="68" t="s">
        <v>116</v>
      </c>
      <c r="E77" s="586"/>
      <c r="F77" s="586"/>
      <c r="G77" s="601"/>
      <c r="H77" s="586"/>
      <c r="I77" s="586"/>
      <c r="J77" s="485"/>
      <c r="K77" s="485"/>
      <c r="L77" s="485"/>
      <c r="M77" s="485"/>
      <c r="N77" s="586"/>
      <c r="O77" s="586"/>
      <c r="P77" s="485"/>
      <c r="Q77" s="485"/>
      <c r="R77" s="485"/>
      <c r="S77" s="485"/>
      <c r="T77" s="586"/>
      <c r="U77" s="586"/>
      <c r="V77" s="485"/>
      <c r="W77" s="485"/>
      <c r="X77" s="485"/>
      <c r="Y77" s="485"/>
    </row>
    <row r="78" spans="1:25" x14ac:dyDescent="0.25">
      <c r="A78" s="94" t="s">
        <v>691</v>
      </c>
      <c r="B78" s="94" t="s">
        <v>29</v>
      </c>
      <c r="C78" s="67" t="s">
        <v>87</v>
      </c>
      <c r="D78" s="68" t="s">
        <v>117</v>
      </c>
      <c r="E78" s="586"/>
      <c r="F78" s="586"/>
      <c r="G78" s="601"/>
      <c r="H78" s="586"/>
      <c r="I78" s="586"/>
      <c r="J78" s="485"/>
      <c r="K78" s="485"/>
      <c r="L78" s="485"/>
      <c r="M78" s="485"/>
      <c r="N78" s="586"/>
      <c r="O78" s="586"/>
      <c r="P78" s="485"/>
      <c r="Q78" s="485"/>
      <c r="R78" s="485"/>
      <c r="S78" s="485"/>
      <c r="T78" s="586"/>
      <c r="U78" s="586"/>
      <c r="V78" s="485"/>
      <c r="W78" s="485"/>
      <c r="X78" s="485"/>
      <c r="Y78" s="485"/>
    </row>
    <row r="79" spans="1:25" x14ac:dyDescent="0.25">
      <c r="A79" s="85" t="s">
        <v>691</v>
      </c>
      <c r="B79" s="85" t="s">
        <v>29</v>
      </c>
      <c r="C79" s="16" t="s">
        <v>91</v>
      </c>
      <c r="D79" s="14" t="s">
        <v>115</v>
      </c>
      <c r="E79" s="490"/>
      <c r="F79" s="490"/>
      <c r="G79" s="505"/>
      <c r="H79" s="490"/>
      <c r="I79" s="490"/>
      <c r="J79" s="488"/>
      <c r="K79" s="488"/>
      <c r="L79" s="488"/>
      <c r="M79" s="488"/>
      <c r="N79" s="490"/>
      <c r="O79" s="490"/>
      <c r="P79" s="488"/>
      <c r="Q79" s="488"/>
      <c r="R79" s="488"/>
      <c r="S79" s="488"/>
      <c r="T79" s="490"/>
      <c r="U79" s="490"/>
      <c r="V79" s="488"/>
      <c r="W79" s="488"/>
      <c r="X79" s="488"/>
      <c r="Y79" s="488"/>
    </row>
    <row r="80" spans="1:25" x14ac:dyDescent="0.25">
      <c r="A80" s="85" t="s">
        <v>691</v>
      </c>
      <c r="B80" s="85" t="s">
        <v>29</v>
      </c>
      <c r="C80" s="14" t="s">
        <v>84</v>
      </c>
      <c r="D80" s="16" t="s">
        <v>116</v>
      </c>
      <c r="E80" s="490">
        <v>70</v>
      </c>
      <c r="F80" s="490"/>
      <c r="G80" s="505"/>
      <c r="H80" s="490">
        <v>13783</v>
      </c>
      <c r="I80" s="490">
        <v>3777</v>
      </c>
      <c r="J80" s="488"/>
      <c r="K80" s="488"/>
      <c r="L80" s="488"/>
      <c r="M80" s="488"/>
      <c r="N80" s="490"/>
      <c r="O80" s="490"/>
      <c r="P80" s="488"/>
      <c r="Q80" s="488"/>
      <c r="R80" s="488"/>
      <c r="S80" s="488"/>
      <c r="T80" s="490">
        <v>13783</v>
      </c>
      <c r="U80" s="490">
        <v>3777</v>
      </c>
      <c r="V80" s="674"/>
      <c r="W80" s="488"/>
      <c r="X80" s="488"/>
      <c r="Y80" s="488"/>
    </row>
    <row r="81" spans="1:25" x14ac:dyDescent="0.25">
      <c r="A81" s="85" t="s">
        <v>691</v>
      </c>
      <c r="B81" s="85" t="s">
        <v>29</v>
      </c>
      <c r="C81" s="14" t="s">
        <v>84</v>
      </c>
      <c r="D81" s="16" t="s">
        <v>117</v>
      </c>
      <c r="E81" s="490">
        <v>70</v>
      </c>
      <c r="F81" s="490"/>
      <c r="G81" s="505"/>
      <c r="H81" s="490">
        <v>2416</v>
      </c>
      <c r="I81" s="490">
        <v>1358</v>
      </c>
      <c r="J81" s="488"/>
      <c r="K81" s="488"/>
      <c r="L81" s="488"/>
      <c r="M81" s="488"/>
      <c r="N81" s="490"/>
      <c r="O81" s="490"/>
      <c r="P81" s="488"/>
      <c r="Q81" s="488"/>
      <c r="R81" s="488"/>
      <c r="S81" s="488"/>
      <c r="T81" s="490">
        <v>2416</v>
      </c>
      <c r="U81" s="490">
        <v>1358</v>
      </c>
      <c r="V81" s="674"/>
      <c r="W81" s="488"/>
      <c r="X81" s="488"/>
      <c r="Y81" s="488"/>
    </row>
    <row r="82" spans="1:25" x14ac:dyDescent="0.25">
      <c r="A82" s="386" t="s">
        <v>691</v>
      </c>
      <c r="B82" s="95" t="s">
        <v>92</v>
      </c>
      <c r="C82" s="20" t="s">
        <v>84</v>
      </c>
      <c r="D82" s="20" t="s">
        <v>115</v>
      </c>
      <c r="E82" s="564">
        <v>70</v>
      </c>
      <c r="F82" s="564"/>
      <c r="G82" s="506"/>
      <c r="H82" s="564">
        <v>16199</v>
      </c>
      <c r="I82" s="564">
        <v>5135</v>
      </c>
      <c r="J82" s="493"/>
      <c r="K82" s="493"/>
      <c r="L82" s="493"/>
      <c r="M82" s="493"/>
      <c r="N82" s="564"/>
      <c r="O82" s="564"/>
      <c r="P82" s="493"/>
      <c r="Q82" s="493"/>
      <c r="R82" s="493"/>
      <c r="S82" s="493"/>
      <c r="T82" s="564">
        <v>16199</v>
      </c>
      <c r="U82" s="564">
        <v>5135</v>
      </c>
      <c r="V82" s="636"/>
      <c r="W82" s="493"/>
      <c r="X82" s="493"/>
      <c r="Y82" s="493"/>
    </row>
    <row r="83" spans="1:25" x14ac:dyDescent="0.25">
      <c r="A83" s="85" t="s">
        <v>715</v>
      </c>
      <c r="B83" s="85" t="s">
        <v>28</v>
      </c>
      <c r="C83" s="16" t="s">
        <v>89</v>
      </c>
      <c r="D83" s="14" t="s">
        <v>115</v>
      </c>
      <c r="E83" s="490">
        <v>11</v>
      </c>
      <c r="F83" s="490">
        <v>54</v>
      </c>
      <c r="G83" s="725">
        <v>7.0000000000000007E-2</v>
      </c>
      <c r="H83" s="490">
        <v>54</v>
      </c>
      <c r="I83" s="490">
        <v>7</v>
      </c>
      <c r="J83" s="488">
        <v>0.12962962962962962</v>
      </c>
      <c r="K83" s="488">
        <v>4.613879568230498E-2</v>
      </c>
      <c r="L83" s="488">
        <v>4.0038836651470788E-2</v>
      </c>
      <c r="M83" s="488">
        <v>0.21922042260778846</v>
      </c>
      <c r="N83" s="490">
        <v>0</v>
      </c>
      <c r="O83" s="490">
        <v>0</v>
      </c>
      <c r="P83" s="488"/>
      <c r="Q83" s="488"/>
      <c r="R83" s="488"/>
      <c r="S83" s="674"/>
      <c r="T83" s="695">
        <v>54</v>
      </c>
      <c r="U83" s="695">
        <v>7</v>
      </c>
      <c r="V83" s="675">
        <v>0.12962962962962962</v>
      </c>
      <c r="W83" s="674">
        <v>4.613879568230498E-2</v>
      </c>
      <c r="X83" s="674">
        <v>4.0038836651470788E-2</v>
      </c>
      <c r="Y83" s="674">
        <v>0.21922042260778846</v>
      </c>
    </row>
    <row r="84" spans="1:25" x14ac:dyDescent="0.25">
      <c r="A84" s="85" t="s">
        <v>715</v>
      </c>
      <c r="B84" s="85" t="s">
        <v>28</v>
      </c>
      <c r="C84" s="16" t="s">
        <v>91</v>
      </c>
      <c r="D84" s="14" t="s">
        <v>115</v>
      </c>
      <c r="E84" s="490">
        <v>9</v>
      </c>
      <c r="F84" s="490">
        <v>185</v>
      </c>
      <c r="G84" s="725">
        <v>0.13</v>
      </c>
      <c r="H84" s="490">
        <v>134</v>
      </c>
      <c r="I84" s="490">
        <v>63</v>
      </c>
      <c r="J84" s="488">
        <v>0.47014925373134331</v>
      </c>
      <c r="K84" s="488">
        <v>4.3278164192160934E-2</v>
      </c>
      <c r="L84" s="488">
        <v>0.38564115658286546</v>
      </c>
      <c r="M84" s="488">
        <v>0.55465735087982115</v>
      </c>
      <c r="N84" s="490">
        <v>1</v>
      </c>
      <c r="O84" s="490">
        <v>1</v>
      </c>
      <c r="P84" s="488"/>
      <c r="Q84" s="488"/>
      <c r="R84" s="488"/>
      <c r="S84" s="674"/>
      <c r="T84" s="695">
        <v>135</v>
      </c>
      <c r="U84" s="695">
        <v>64</v>
      </c>
      <c r="V84" s="675">
        <v>0.47407407407407409</v>
      </c>
      <c r="W84" s="674">
        <v>4.3135316967505756E-2</v>
      </c>
      <c r="X84" s="674">
        <v>0.38984256529572819</v>
      </c>
      <c r="Y84" s="674">
        <v>0.55830558285241993</v>
      </c>
    </row>
    <row r="85" spans="1:25" x14ac:dyDescent="0.25">
      <c r="A85" s="386" t="s">
        <v>715</v>
      </c>
      <c r="B85" s="95" t="s">
        <v>38</v>
      </c>
      <c r="C85" s="20" t="s">
        <v>84</v>
      </c>
      <c r="D85" s="20" t="s">
        <v>115</v>
      </c>
      <c r="E85" s="564">
        <v>13</v>
      </c>
      <c r="F85" s="564">
        <v>239</v>
      </c>
      <c r="G85" s="622">
        <v>0.2</v>
      </c>
      <c r="H85" s="564">
        <v>188</v>
      </c>
      <c r="I85" s="564">
        <v>70</v>
      </c>
      <c r="J85" s="573">
        <v>0.35096738529574351</v>
      </c>
      <c r="K85" s="493">
        <v>3.5351786939581104E-2</v>
      </c>
      <c r="L85" s="493">
        <v>0.28274234710841445</v>
      </c>
      <c r="M85" s="493">
        <v>0.41919242348307256</v>
      </c>
      <c r="N85" s="564">
        <v>1</v>
      </c>
      <c r="O85" s="564">
        <v>1</v>
      </c>
      <c r="P85" s="493"/>
      <c r="Q85" s="493"/>
      <c r="R85" s="493"/>
      <c r="S85" s="636"/>
      <c r="T85" s="696">
        <v>189</v>
      </c>
      <c r="U85" s="696">
        <v>71</v>
      </c>
      <c r="V85" s="676">
        <v>0.35351851851851857</v>
      </c>
      <c r="W85" s="637">
        <v>3.5320711970967623E-2</v>
      </c>
      <c r="X85" s="636">
        <v>0.28536170185447718</v>
      </c>
      <c r="Y85" s="636">
        <v>0.42167533518255995</v>
      </c>
    </row>
    <row r="86" spans="1:25" x14ac:dyDescent="0.25">
      <c r="A86" s="85" t="s">
        <v>715</v>
      </c>
      <c r="B86" s="85" t="s">
        <v>29</v>
      </c>
      <c r="C86" s="16" t="s">
        <v>89</v>
      </c>
      <c r="D86" s="14" t="s">
        <v>115</v>
      </c>
      <c r="E86" s="490">
        <v>55</v>
      </c>
      <c r="F86" s="490">
        <v>2437</v>
      </c>
      <c r="G86" s="725">
        <v>0.35</v>
      </c>
      <c r="H86" s="490">
        <v>1927</v>
      </c>
      <c r="I86" s="490">
        <v>223</v>
      </c>
      <c r="J86" s="488">
        <v>0.11572392319667878</v>
      </c>
      <c r="K86" s="488">
        <v>7.2891581104267142E-3</v>
      </c>
      <c r="L86" s="488">
        <v>0.10144088077400315</v>
      </c>
      <c r="M86" s="488">
        <v>0.1300069656193544</v>
      </c>
      <c r="N86" s="490">
        <v>15</v>
      </c>
      <c r="O86" s="490">
        <v>8</v>
      </c>
      <c r="P86" s="488">
        <v>0.53333333333333333</v>
      </c>
      <c r="Q86" s="488">
        <v>0.1333333333333333</v>
      </c>
      <c r="R86" s="488">
        <v>0.28086134735527735</v>
      </c>
      <c r="S86" s="674">
        <v>0.78580531931138931</v>
      </c>
      <c r="T86" s="695">
        <v>1942</v>
      </c>
      <c r="U86" s="695">
        <v>231</v>
      </c>
      <c r="V86" s="674">
        <v>0.11894953656024716</v>
      </c>
      <c r="W86" s="674">
        <v>7.3479975266671146E-3</v>
      </c>
      <c r="X86" s="674">
        <v>0.10455116993775715</v>
      </c>
      <c r="Y86" s="674">
        <v>0.13334790318273718</v>
      </c>
    </row>
    <row r="87" spans="1:25" x14ac:dyDescent="0.25">
      <c r="A87" s="85" t="s">
        <v>715</v>
      </c>
      <c r="B87" s="85" t="s">
        <v>29</v>
      </c>
      <c r="C87" s="16" t="s">
        <v>91</v>
      </c>
      <c r="D87" s="14" t="s">
        <v>115</v>
      </c>
      <c r="E87" s="490">
        <v>25</v>
      </c>
      <c r="F87" s="490">
        <v>1299</v>
      </c>
      <c r="G87" s="725">
        <v>0.45</v>
      </c>
      <c r="H87" s="490">
        <v>1062</v>
      </c>
      <c r="I87" s="490">
        <v>161</v>
      </c>
      <c r="J87" s="488">
        <v>0.15160075329566855</v>
      </c>
      <c r="K87" s="488">
        <v>1.1010147187453988E-2</v>
      </c>
      <c r="L87" s="488">
        <v>0.13003102722393292</v>
      </c>
      <c r="M87" s="488">
        <v>0.17317047936740418</v>
      </c>
      <c r="N87" s="490">
        <v>8</v>
      </c>
      <c r="O87" s="490">
        <v>7</v>
      </c>
      <c r="P87" s="488"/>
      <c r="Q87" s="488"/>
      <c r="R87" s="488"/>
      <c r="S87" s="674"/>
      <c r="T87" s="695">
        <v>1070</v>
      </c>
      <c r="U87" s="695">
        <v>168</v>
      </c>
      <c r="V87" s="674">
        <v>0.15700934579439252</v>
      </c>
      <c r="W87" s="674">
        <v>1.1127184248745411E-2</v>
      </c>
      <c r="X87" s="674">
        <v>0.13521025830196204</v>
      </c>
      <c r="Y87" s="674">
        <v>0.178808433286823</v>
      </c>
    </row>
    <row r="88" spans="1:25" x14ac:dyDescent="0.25">
      <c r="A88" s="386" t="s">
        <v>715</v>
      </c>
      <c r="B88" s="95" t="s">
        <v>92</v>
      </c>
      <c r="C88" s="20" t="s">
        <v>84</v>
      </c>
      <c r="D88" s="20" t="s">
        <v>115</v>
      </c>
      <c r="E88" s="564">
        <v>57</v>
      </c>
      <c r="F88" s="564">
        <v>3736</v>
      </c>
      <c r="G88" s="622">
        <v>0.8</v>
      </c>
      <c r="H88" s="564">
        <v>2989</v>
      </c>
      <c r="I88" s="564">
        <v>384</v>
      </c>
      <c r="J88" s="573">
        <v>0.1359046401273605</v>
      </c>
      <c r="K88" s="493">
        <v>6.1214353109474142E-3</v>
      </c>
      <c r="L88" s="493">
        <v>0.12361918944721849</v>
      </c>
      <c r="M88" s="493">
        <v>0.14819009080750251</v>
      </c>
      <c r="N88" s="564">
        <v>23</v>
      </c>
      <c r="O88" s="564">
        <v>15</v>
      </c>
      <c r="P88" s="573">
        <v>0.72552083333333317</v>
      </c>
      <c r="Q88" s="493">
        <v>0.10154334054280735</v>
      </c>
      <c r="R88" s="493">
        <v>0.54314310980575908</v>
      </c>
      <c r="S88" s="636">
        <v>0.90789855686090726</v>
      </c>
      <c r="T88" s="696">
        <v>3012</v>
      </c>
      <c r="U88" s="696">
        <v>399</v>
      </c>
      <c r="V88" s="676">
        <v>0.14035817925445393</v>
      </c>
      <c r="W88" s="615">
        <v>6.1779701759643903E-3</v>
      </c>
      <c r="X88" s="636">
        <v>0.12795290933777809</v>
      </c>
      <c r="Y88" s="636">
        <v>0.15276344917112977</v>
      </c>
    </row>
    <row r="89" spans="1:25" x14ac:dyDescent="0.25">
      <c r="A89" s="386" t="s">
        <v>715</v>
      </c>
      <c r="B89" s="87" t="s">
        <v>86</v>
      </c>
      <c r="C89" s="17" t="s">
        <v>89</v>
      </c>
      <c r="D89" s="20" t="s">
        <v>115</v>
      </c>
      <c r="E89" s="564">
        <v>66</v>
      </c>
      <c r="F89" s="564">
        <v>2491</v>
      </c>
      <c r="G89" s="622">
        <v>0.42</v>
      </c>
      <c r="H89" s="564">
        <v>1981</v>
      </c>
      <c r="I89" s="564">
        <v>230</v>
      </c>
      <c r="J89" s="573">
        <v>0.11804154093550391</v>
      </c>
      <c r="K89" s="493">
        <v>7.1992941827549841E-3</v>
      </c>
      <c r="L89" s="493">
        <v>0.10383280857977799</v>
      </c>
      <c r="M89" s="493">
        <v>0.13225027329122985</v>
      </c>
      <c r="N89" s="564">
        <v>15</v>
      </c>
      <c r="O89" s="564">
        <v>8</v>
      </c>
      <c r="P89" s="573">
        <v>0.61111111111111105</v>
      </c>
      <c r="Q89" s="493">
        <v>0.1333333333333333</v>
      </c>
      <c r="R89" s="493">
        <v>0.36440307320582066</v>
      </c>
      <c r="S89" s="636">
        <v>0.85781914901640144</v>
      </c>
      <c r="T89" s="696">
        <v>1996</v>
      </c>
      <c r="U89" s="696">
        <v>238</v>
      </c>
      <c r="V89" s="676">
        <v>0.12072955207181091</v>
      </c>
      <c r="W89" s="615">
        <v>7.2554762851325212E-3</v>
      </c>
      <c r="X89" s="636">
        <v>0.10643587928362075</v>
      </c>
      <c r="Y89" s="636">
        <v>0.13502322486000107</v>
      </c>
    </row>
    <row r="90" spans="1:25" x14ac:dyDescent="0.25">
      <c r="A90" s="386" t="s">
        <v>715</v>
      </c>
      <c r="B90" s="87" t="s">
        <v>86</v>
      </c>
      <c r="C90" s="17" t="s">
        <v>91</v>
      </c>
      <c r="D90" s="20" t="s">
        <v>115</v>
      </c>
      <c r="E90" s="564">
        <v>34</v>
      </c>
      <c r="F90" s="564">
        <v>1484</v>
      </c>
      <c r="G90" s="622">
        <v>0.58000000000000007</v>
      </c>
      <c r="H90" s="564">
        <v>1196</v>
      </c>
      <c r="I90" s="564">
        <v>224</v>
      </c>
      <c r="J90" s="573">
        <v>0.2229995551174577</v>
      </c>
      <c r="K90" s="493">
        <v>1.1286051022987607E-2</v>
      </c>
      <c r="L90" s="493">
        <v>0.19940818774792632</v>
      </c>
      <c r="M90" s="493">
        <v>0.24659092248698908</v>
      </c>
      <c r="N90" s="564">
        <v>9</v>
      </c>
      <c r="O90" s="564">
        <v>8</v>
      </c>
      <c r="P90" s="573"/>
      <c r="Q90" s="493"/>
      <c r="R90" s="493"/>
      <c r="S90" s="636"/>
      <c r="T90" s="696">
        <v>1205</v>
      </c>
      <c r="U90" s="696">
        <v>232</v>
      </c>
      <c r="V90" s="676">
        <v>0.22807557799501077</v>
      </c>
      <c r="W90" s="636">
        <v>1.136318617420439E-2</v>
      </c>
      <c r="X90" s="636">
        <v>0.20438425407844449</v>
      </c>
      <c r="Y90" s="636">
        <v>0.25176690191157708</v>
      </c>
    </row>
    <row r="91" spans="1:25" x14ac:dyDescent="0.25">
      <c r="A91" s="388" t="s">
        <v>715</v>
      </c>
      <c r="B91" s="105" t="s">
        <v>86</v>
      </c>
      <c r="C91" s="106" t="s">
        <v>84</v>
      </c>
      <c r="D91" s="106" t="s">
        <v>115</v>
      </c>
      <c r="E91" s="565">
        <v>70</v>
      </c>
      <c r="F91" s="565">
        <v>3975</v>
      </c>
      <c r="G91" s="623">
        <v>1</v>
      </c>
      <c r="H91" s="565">
        <v>3177</v>
      </c>
      <c r="I91" s="565">
        <v>454</v>
      </c>
      <c r="J91" s="574">
        <v>0.17891718916103713</v>
      </c>
      <c r="K91" s="540">
        <v>6.210038396184012E-3</v>
      </c>
      <c r="L91" s="540">
        <v>0.16558912798562919</v>
      </c>
      <c r="M91" s="540">
        <v>0.19224525033644507</v>
      </c>
      <c r="N91" s="565">
        <v>24</v>
      </c>
      <c r="O91" s="565">
        <v>16</v>
      </c>
      <c r="P91" s="574">
        <v>0.78041666666666665</v>
      </c>
      <c r="Q91" s="540">
        <v>9.8294637436598109E-2</v>
      </c>
      <c r="R91" s="540">
        <v>0.6147964284052776</v>
      </c>
      <c r="S91" s="638">
        <v>0.9460369049280557</v>
      </c>
      <c r="T91" s="647">
        <v>3201</v>
      </c>
      <c r="U91" s="647">
        <v>470</v>
      </c>
      <c r="V91" s="677">
        <v>0.18299024710726686</v>
      </c>
      <c r="W91" s="638">
        <v>6.2567545157445918E-3</v>
      </c>
      <c r="X91" s="638">
        <v>0.16959530544449991</v>
      </c>
      <c r="Y91" s="638">
        <v>0.1963851887700338</v>
      </c>
    </row>
    <row r="92" spans="1:25" x14ac:dyDescent="0.25">
      <c r="A92" s="410" t="s">
        <v>742</v>
      </c>
      <c r="B92" s="410" t="s">
        <v>28</v>
      </c>
      <c r="C92" s="411" t="s">
        <v>89</v>
      </c>
      <c r="D92" s="412" t="s">
        <v>115</v>
      </c>
      <c r="E92" s="682">
        <v>10</v>
      </c>
      <c r="F92" s="682">
        <v>23</v>
      </c>
      <c r="G92" s="726"/>
      <c r="H92" s="682">
        <v>23</v>
      </c>
      <c r="I92" s="682">
        <v>21</v>
      </c>
      <c r="J92" s="708">
        <v>0.96388888888888891</v>
      </c>
      <c r="K92" s="708">
        <v>3.8901826695364544E-2</v>
      </c>
      <c r="L92" s="708">
        <v>0.88764130856597445</v>
      </c>
      <c r="M92" s="708">
        <v>1.0401364692118034</v>
      </c>
      <c r="N92" s="682">
        <v>0</v>
      </c>
      <c r="O92" s="682">
        <v>0</v>
      </c>
      <c r="P92" s="708"/>
      <c r="Q92" s="708"/>
      <c r="R92" s="708"/>
      <c r="S92" s="708"/>
      <c r="T92" s="682">
        <v>23</v>
      </c>
      <c r="U92" s="682">
        <v>21</v>
      </c>
      <c r="V92" s="708">
        <v>0.96388888888888891</v>
      </c>
      <c r="W92" s="708">
        <v>3.8901826695364544E-2</v>
      </c>
      <c r="X92" s="708">
        <v>0.88764130856597445</v>
      </c>
      <c r="Y92" s="708">
        <v>1.0401364692118034</v>
      </c>
    </row>
    <row r="93" spans="1:25" x14ac:dyDescent="0.25">
      <c r="A93" s="410" t="s">
        <v>742</v>
      </c>
      <c r="B93" s="410" t="s">
        <v>28</v>
      </c>
      <c r="C93" s="411" t="s">
        <v>91</v>
      </c>
      <c r="D93" s="412" t="s">
        <v>115</v>
      </c>
      <c r="E93" s="682">
        <v>12</v>
      </c>
      <c r="F93" s="682">
        <v>156</v>
      </c>
      <c r="G93" s="726"/>
      <c r="H93" s="682">
        <v>156</v>
      </c>
      <c r="I93" s="682">
        <v>146</v>
      </c>
      <c r="J93" s="708">
        <v>0.7876344086021505</v>
      </c>
      <c r="K93" s="708">
        <v>3.274478300472039E-2</v>
      </c>
      <c r="L93" s="708">
        <v>0.72345463391289855</v>
      </c>
      <c r="M93" s="708">
        <v>0.85181418329140246</v>
      </c>
      <c r="N93" s="682">
        <v>1</v>
      </c>
      <c r="O93" s="682">
        <v>1</v>
      </c>
      <c r="P93" s="708"/>
      <c r="Q93" s="708"/>
      <c r="R93" s="708"/>
      <c r="S93" s="708"/>
      <c r="T93" s="682">
        <v>157</v>
      </c>
      <c r="U93" s="682">
        <v>147</v>
      </c>
      <c r="V93" s="708">
        <v>0.7876344086021505</v>
      </c>
      <c r="W93" s="708">
        <v>3.2640333670012511E-2</v>
      </c>
      <c r="X93" s="708">
        <v>0.72365935460892594</v>
      </c>
      <c r="Y93" s="708">
        <v>0.85160946259537507</v>
      </c>
    </row>
    <row r="94" spans="1:25" x14ac:dyDescent="0.25">
      <c r="A94" s="414" t="s">
        <v>742</v>
      </c>
      <c r="B94" s="413" t="s">
        <v>38</v>
      </c>
      <c r="C94" s="414" t="s">
        <v>84</v>
      </c>
      <c r="D94" s="415" t="s">
        <v>115</v>
      </c>
      <c r="E94" s="618">
        <v>22</v>
      </c>
      <c r="F94" s="618">
        <v>179</v>
      </c>
      <c r="G94" s="624">
        <v>0.52</v>
      </c>
      <c r="H94" s="618">
        <v>179</v>
      </c>
      <c r="I94" s="618">
        <v>167</v>
      </c>
      <c r="J94" s="656">
        <v>0.86775008145975885</v>
      </c>
      <c r="K94" s="656">
        <v>2.5320281091657786E-2</v>
      </c>
      <c r="L94" s="656">
        <v>0.81812233052010963</v>
      </c>
      <c r="M94" s="656">
        <v>0.91737783239940807</v>
      </c>
      <c r="N94" s="618">
        <v>1</v>
      </c>
      <c r="O94" s="618">
        <v>1</v>
      </c>
      <c r="P94" s="656"/>
      <c r="Q94" s="656"/>
      <c r="R94" s="656"/>
      <c r="S94" s="656"/>
      <c r="T94" s="618">
        <v>180</v>
      </c>
      <c r="U94" s="618">
        <v>168</v>
      </c>
      <c r="V94" s="656">
        <v>0.86775008145975885</v>
      </c>
      <c r="W94" s="656">
        <v>2.5249849018948028E-2</v>
      </c>
      <c r="X94" s="656">
        <v>0.8182603773826207</v>
      </c>
      <c r="Y94" s="656">
        <v>0.917239785536897</v>
      </c>
    </row>
    <row r="95" spans="1:25" x14ac:dyDescent="0.25">
      <c r="A95" s="410" t="s">
        <v>742</v>
      </c>
      <c r="B95" s="410" t="s">
        <v>29</v>
      </c>
      <c r="C95" s="411" t="s">
        <v>89</v>
      </c>
      <c r="D95" s="412" t="s">
        <v>115</v>
      </c>
      <c r="E95" s="682">
        <v>6</v>
      </c>
      <c r="F95" s="682">
        <v>13</v>
      </c>
      <c r="G95" s="726"/>
      <c r="H95" s="682">
        <v>13</v>
      </c>
      <c r="I95" s="682">
        <v>10</v>
      </c>
      <c r="J95" s="708">
        <v>0.77777777777777779</v>
      </c>
      <c r="K95" s="708">
        <v>0.11530544925839352</v>
      </c>
      <c r="L95" s="708">
        <v>0.55177909723132657</v>
      </c>
      <c r="M95" s="708">
        <v>1.003776458324229</v>
      </c>
      <c r="N95" s="682">
        <v>1</v>
      </c>
      <c r="O95" s="682">
        <v>0</v>
      </c>
      <c r="P95" s="708"/>
      <c r="Q95" s="708"/>
      <c r="R95" s="708"/>
      <c r="S95" s="708"/>
      <c r="T95" s="682">
        <v>14</v>
      </c>
      <c r="U95" s="682">
        <v>10</v>
      </c>
      <c r="V95" s="708">
        <v>0.69444444444444442</v>
      </c>
      <c r="W95" s="708">
        <v>0.12311184172609976</v>
      </c>
      <c r="X95" s="708">
        <v>0.45314523466128886</v>
      </c>
      <c r="Y95" s="708">
        <v>0.93574365422759997</v>
      </c>
    </row>
    <row r="96" spans="1:25" x14ac:dyDescent="0.25">
      <c r="A96" s="410" t="s">
        <v>742</v>
      </c>
      <c r="B96" s="410" t="s">
        <v>29</v>
      </c>
      <c r="C96" s="411" t="s">
        <v>91</v>
      </c>
      <c r="D96" s="412" t="s">
        <v>115</v>
      </c>
      <c r="E96" s="682">
        <v>11</v>
      </c>
      <c r="F96" s="682">
        <v>36</v>
      </c>
      <c r="G96" s="726"/>
      <c r="H96" s="682">
        <v>36</v>
      </c>
      <c r="I96" s="682">
        <v>30</v>
      </c>
      <c r="J96" s="708">
        <v>0.69886363636363635</v>
      </c>
      <c r="K96" s="708">
        <v>7.6458640622857774E-2</v>
      </c>
      <c r="L96" s="708">
        <v>0.54900470074283514</v>
      </c>
      <c r="M96" s="708">
        <v>0.84872257198443757</v>
      </c>
      <c r="N96" s="682">
        <v>0</v>
      </c>
      <c r="O96" s="682">
        <v>0</v>
      </c>
      <c r="P96" s="708"/>
      <c r="Q96" s="708"/>
      <c r="R96" s="708"/>
      <c r="S96" s="708"/>
      <c r="T96" s="682">
        <v>36</v>
      </c>
      <c r="U96" s="682">
        <v>30</v>
      </c>
      <c r="V96" s="708">
        <v>0.69886363636363635</v>
      </c>
      <c r="W96" s="708">
        <v>7.6458640622857774E-2</v>
      </c>
      <c r="X96" s="708">
        <v>0.54900470074283514</v>
      </c>
      <c r="Y96" s="708">
        <v>0.84872257198443757</v>
      </c>
    </row>
    <row r="97" spans="1:25" x14ac:dyDescent="0.25">
      <c r="A97" s="414" t="s">
        <v>742</v>
      </c>
      <c r="B97" s="413" t="s">
        <v>92</v>
      </c>
      <c r="C97" s="415" t="s">
        <v>84</v>
      </c>
      <c r="D97" s="415" t="s">
        <v>115</v>
      </c>
      <c r="E97" s="618">
        <v>17</v>
      </c>
      <c r="F97" s="618">
        <v>49</v>
      </c>
      <c r="G97" s="624">
        <v>0.48</v>
      </c>
      <c r="H97" s="618">
        <v>49</v>
      </c>
      <c r="I97" s="618">
        <v>40</v>
      </c>
      <c r="J97" s="656">
        <v>0.72671568627450955</v>
      </c>
      <c r="K97" s="656">
        <v>6.366365662959185E-2</v>
      </c>
      <c r="L97" s="656">
        <v>0.60193491928050957</v>
      </c>
      <c r="M97" s="656">
        <v>0.85149645326850953</v>
      </c>
      <c r="N97" s="618">
        <v>1</v>
      </c>
      <c r="O97" s="618">
        <v>0</v>
      </c>
      <c r="P97" s="656"/>
      <c r="Q97" s="656"/>
      <c r="R97" s="656"/>
      <c r="S97" s="656"/>
      <c r="T97" s="618">
        <v>50</v>
      </c>
      <c r="U97" s="618">
        <v>40</v>
      </c>
      <c r="V97" s="656">
        <v>0.69730392156862731</v>
      </c>
      <c r="W97" s="656">
        <v>6.4972480718168829E-2</v>
      </c>
      <c r="X97" s="656">
        <v>0.56995785936101639</v>
      </c>
      <c r="Y97" s="656">
        <v>0.82464998377623822</v>
      </c>
    </row>
    <row r="98" spans="1:25" x14ac:dyDescent="0.25">
      <c r="A98" s="414" t="s">
        <v>742</v>
      </c>
      <c r="B98" s="415" t="s">
        <v>86</v>
      </c>
      <c r="C98" s="413" t="s">
        <v>89</v>
      </c>
      <c r="D98" s="415" t="s">
        <v>115</v>
      </c>
      <c r="E98" s="618">
        <v>16</v>
      </c>
      <c r="F98" s="618">
        <v>36</v>
      </c>
      <c r="G98" s="624"/>
      <c r="H98" s="618">
        <v>36</v>
      </c>
      <c r="I98" s="618">
        <v>31</v>
      </c>
      <c r="J98" s="656">
        <v>0.89755225522552273</v>
      </c>
      <c r="K98" s="656">
        <v>5.0539369792574368E-2</v>
      </c>
      <c r="L98" s="656">
        <v>0.798495090432077</v>
      </c>
      <c r="M98" s="656">
        <v>0.99660942001896846</v>
      </c>
      <c r="N98" s="618">
        <v>1</v>
      </c>
      <c r="O98" s="618">
        <v>0</v>
      </c>
      <c r="P98" s="656"/>
      <c r="Q98" s="656"/>
      <c r="R98" s="656"/>
      <c r="S98" s="656"/>
      <c r="T98" s="618">
        <v>37</v>
      </c>
      <c r="U98" s="618">
        <v>31</v>
      </c>
      <c r="V98" s="656">
        <v>0.867849284928493</v>
      </c>
      <c r="W98" s="656">
        <v>5.5674464906613513E-2</v>
      </c>
      <c r="X98" s="656">
        <v>0.75872733371153056</v>
      </c>
      <c r="Y98" s="656">
        <v>0.97697123614545545</v>
      </c>
    </row>
    <row r="99" spans="1:25" x14ac:dyDescent="0.25">
      <c r="A99" s="414" t="s">
        <v>742</v>
      </c>
      <c r="B99" s="415" t="s">
        <v>86</v>
      </c>
      <c r="C99" s="413" t="s">
        <v>91</v>
      </c>
      <c r="D99" s="415" t="s">
        <v>115</v>
      </c>
      <c r="E99" s="618">
        <v>23</v>
      </c>
      <c r="F99" s="618">
        <v>192</v>
      </c>
      <c r="G99" s="624"/>
      <c r="H99" s="618">
        <v>192</v>
      </c>
      <c r="I99" s="618">
        <v>176</v>
      </c>
      <c r="J99" s="656">
        <v>0.74694780465949806</v>
      </c>
      <c r="K99" s="656">
        <v>3.1376143884680255E-2</v>
      </c>
      <c r="L99" s="656">
        <v>0.68545056264552473</v>
      </c>
      <c r="M99" s="656">
        <v>0.80844504667347139</v>
      </c>
      <c r="N99" s="618">
        <v>1</v>
      </c>
      <c r="O99" s="618">
        <v>1</v>
      </c>
      <c r="P99" s="656"/>
      <c r="Q99" s="656"/>
      <c r="R99" s="656"/>
      <c r="S99" s="656"/>
      <c r="T99" s="618">
        <v>193</v>
      </c>
      <c r="U99" s="618">
        <v>177</v>
      </c>
      <c r="V99" s="656">
        <v>0.74694780465949806</v>
      </c>
      <c r="W99" s="656">
        <v>3.129475297226518E-2</v>
      </c>
      <c r="X99" s="656">
        <v>0.68561008883385832</v>
      </c>
      <c r="Y99" s="656">
        <v>0.8082855204851378</v>
      </c>
    </row>
    <row r="100" spans="1:25" x14ac:dyDescent="0.25">
      <c r="A100" s="417" t="s">
        <v>742</v>
      </c>
      <c r="B100" s="416" t="s">
        <v>86</v>
      </c>
      <c r="C100" s="416" t="s">
        <v>84</v>
      </c>
      <c r="D100" s="416" t="s">
        <v>115</v>
      </c>
      <c r="E100" s="619">
        <v>39</v>
      </c>
      <c r="F100" s="639">
        <v>228</v>
      </c>
      <c r="G100" s="625">
        <v>1</v>
      </c>
      <c r="H100" s="619">
        <v>228</v>
      </c>
      <c r="I100" s="639">
        <v>207</v>
      </c>
      <c r="J100" s="667">
        <v>0.80903372101528792</v>
      </c>
      <c r="K100" s="658">
        <v>2.6031202538378012E-2</v>
      </c>
      <c r="L100" s="658">
        <v>0.75801256404006701</v>
      </c>
      <c r="M100" s="658">
        <v>0.86005487799050884</v>
      </c>
      <c r="N100" s="619">
        <v>2</v>
      </c>
      <c r="O100" s="619">
        <v>1</v>
      </c>
      <c r="P100" s="667"/>
      <c r="Q100" s="658"/>
      <c r="R100" s="658"/>
      <c r="S100" s="658"/>
      <c r="T100" s="639">
        <v>230</v>
      </c>
      <c r="U100" s="639">
        <v>208</v>
      </c>
      <c r="V100" s="658">
        <v>0.79678882305610432</v>
      </c>
      <c r="W100" s="658">
        <v>2.653270291455535E-2</v>
      </c>
      <c r="X100" s="658">
        <v>0.74478472534357587</v>
      </c>
      <c r="Y100" s="658">
        <v>0.84879292076863277</v>
      </c>
    </row>
    <row r="101" spans="1:25" x14ac:dyDescent="0.25">
      <c r="A101" s="94" t="s">
        <v>777</v>
      </c>
      <c r="B101" s="94" t="s">
        <v>28</v>
      </c>
      <c r="C101" s="67" t="s">
        <v>25</v>
      </c>
      <c r="D101" s="68" t="s">
        <v>116</v>
      </c>
      <c r="E101" s="586">
        <v>23</v>
      </c>
      <c r="F101" s="688">
        <v>683</v>
      </c>
      <c r="G101" s="727">
        <v>1</v>
      </c>
      <c r="H101" s="688">
        <v>683</v>
      </c>
      <c r="I101" s="586">
        <v>114</v>
      </c>
      <c r="J101" s="485">
        <v>0.16691068814055637</v>
      </c>
      <c r="K101" s="485">
        <v>1.4268473183090659E-2</v>
      </c>
      <c r="L101" s="485">
        <v>0.13895081590379196</v>
      </c>
      <c r="M101" s="485">
        <v>0.19487632484048673</v>
      </c>
      <c r="N101" s="586">
        <v>3</v>
      </c>
      <c r="O101" s="586">
        <v>0</v>
      </c>
      <c r="P101" s="485"/>
      <c r="Q101" s="485"/>
      <c r="R101" s="485"/>
      <c r="S101" s="719"/>
      <c r="T101" s="697">
        <v>686</v>
      </c>
      <c r="U101" s="698">
        <v>114</v>
      </c>
      <c r="V101" s="719">
        <v>0.16618075801749271</v>
      </c>
      <c r="W101" s="719">
        <v>1.4212296737175042E-2</v>
      </c>
      <c r="X101" s="719">
        <v>0.13832522490449911</v>
      </c>
      <c r="Y101" s="719">
        <v>0.19403629113048632</v>
      </c>
    </row>
    <row r="102" spans="1:25" x14ac:dyDescent="0.25">
      <c r="A102" s="94" t="s">
        <v>777</v>
      </c>
      <c r="B102" s="94" t="s">
        <v>28</v>
      </c>
      <c r="C102" s="67" t="s">
        <v>25</v>
      </c>
      <c r="D102" s="68" t="s">
        <v>117</v>
      </c>
      <c r="E102" s="586">
        <v>0</v>
      </c>
      <c r="F102" s="688">
        <v>0</v>
      </c>
      <c r="G102" s="727">
        <v>1</v>
      </c>
      <c r="H102" s="688">
        <v>0</v>
      </c>
      <c r="I102" s="586">
        <v>0</v>
      </c>
      <c r="J102" s="485" t="s">
        <v>445</v>
      </c>
      <c r="K102" s="485" t="s">
        <v>445</v>
      </c>
      <c r="L102" s="485" t="s">
        <v>445</v>
      </c>
      <c r="M102" s="485" t="s">
        <v>445</v>
      </c>
      <c r="N102" s="586">
        <v>0</v>
      </c>
      <c r="O102" s="586">
        <v>0</v>
      </c>
      <c r="P102" s="485"/>
      <c r="Q102" s="485"/>
      <c r="R102" s="485"/>
      <c r="S102" s="719"/>
      <c r="T102" s="697">
        <v>0</v>
      </c>
      <c r="U102" s="698">
        <v>0</v>
      </c>
      <c r="V102" s="719" t="s">
        <v>445</v>
      </c>
      <c r="W102" s="719" t="s">
        <v>445</v>
      </c>
      <c r="X102" s="719" t="s">
        <v>445</v>
      </c>
      <c r="Y102" s="719" t="s">
        <v>445</v>
      </c>
    </row>
    <row r="103" spans="1:25" x14ac:dyDescent="0.25">
      <c r="A103" s="85" t="s">
        <v>777</v>
      </c>
      <c r="B103" s="85" t="s">
        <v>28</v>
      </c>
      <c r="C103" s="16" t="s">
        <v>89</v>
      </c>
      <c r="D103" s="14" t="s">
        <v>115</v>
      </c>
      <c r="E103" s="490">
        <v>23</v>
      </c>
      <c r="F103" s="689">
        <v>683</v>
      </c>
      <c r="G103" s="728">
        <v>1</v>
      </c>
      <c r="H103" s="689">
        <v>683</v>
      </c>
      <c r="I103" s="490">
        <v>114</v>
      </c>
      <c r="J103" s="488">
        <v>0.16691068814055637</v>
      </c>
      <c r="K103" s="488">
        <v>1.4268473183090659E-2</v>
      </c>
      <c r="L103" s="488">
        <v>0.13895081590379196</v>
      </c>
      <c r="M103" s="488">
        <v>0.19487632484048673</v>
      </c>
      <c r="N103" s="490">
        <v>3</v>
      </c>
      <c r="O103" s="490">
        <v>0</v>
      </c>
      <c r="P103" s="488"/>
      <c r="Q103" s="488"/>
      <c r="R103" s="488"/>
      <c r="S103" s="674"/>
      <c r="T103" s="699">
        <v>686</v>
      </c>
      <c r="U103" s="695">
        <v>114</v>
      </c>
      <c r="V103" s="674">
        <v>0.16618075801749271</v>
      </c>
      <c r="W103" s="674">
        <v>1.4212296737175042E-2</v>
      </c>
      <c r="X103" s="674">
        <v>0.13832522490449911</v>
      </c>
      <c r="Y103" s="674">
        <v>0.19403629113048632</v>
      </c>
    </row>
    <row r="104" spans="1:25" x14ac:dyDescent="0.25">
      <c r="A104" s="94" t="s">
        <v>777</v>
      </c>
      <c r="B104" s="94" t="s">
        <v>28</v>
      </c>
      <c r="C104" s="67" t="s">
        <v>87</v>
      </c>
      <c r="D104" s="68" t="s">
        <v>116</v>
      </c>
      <c r="E104" s="586">
        <v>14</v>
      </c>
      <c r="F104" s="688">
        <v>907</v>
      </c>
      <c r="G104" s="727">
        <v>1</v>
      </c>
      <c r="H104" s="688">
        <v>907</v>
      </c>
      <c r="I104" s="586">
        <v>301</v>
      </c>
      <c r="J104" s="485">
        <v>0.33186328555678057</v>
      </c>
      <c r="K104" s="485">
        <v>1.5635386788241102E-2</v>
      </c>
      <c r="L104" s="485">
        <v>0.30122486956356198</v>
      </c>
      <c r="M104" s="485">
        <v>0.36250801824626161</v>
      </c>
      <c r="N104" s="586">
        <v>19</v>
      </c>
      <c r="O104" s="586">
        <v>16</v>
      </c>
      <c r="P104" s="485">
        <v>0.84210526315789469</v>
      </c>
      <c r="Q104" s="485">
        <v>8.3654675183055416E-2</v>
      </c>
      <c r="R104" s="485">
        <v>0.67814544598611337</v>
      </c>
      <c r="S104" s="719">
        <v>1.006065080329676</v>
      </c>
      <c r="T104" s="697">
        <v>926</v>
      </c>
      <c r="U104" s="698">
        <v>317</v>
      </c>
      <c r="V104" s="719">
        <v>0.34233261339092874</v>
      </c>
      <c r="W104" s="719">
        <v>1.5592717023980128E-2</v>
      </c>
      <c r="X104" s="719">
        <v>0.31177151173260864</v>
      </c>
      <c r="Y104" s="719">
        <v>0.37289371504924884</v>
      </c>
    </row>
    <row r="105" spans="1:25" x14ac:dyDescent="0.25">
      <c r="A105" s="94" t="s">
        <v>777</v>
      </c>
      <c r="B105" s="94" t="s">
        <v>28</v>
      </c>
      <c r="C105" s="67" t="s">
        <v>87</v>
      </c>
      <c r="D105" s="68" t="s">
        <v>117</v>
      </c>
      <c r="E105" s="586"/>
      <c r="F105" s="688"/>
      <c r="G105" s="727"/>
      <c r="H105" s="688"/>
      <c r="I105" s="586"/>
      <c r="J105" s="485"/>
      <c r="K105" s="485"/>
      <c r="L105" s="485"/>
      <c r="M105" s="485"/>
      <c r="N105" s="586"/>
      <c r="O105" s="586"/>
      <c r="P105" s="485"/>
      <c r="Q105" s="485"/>
      <c r="R105" s="485"/>
      <c r="S105" s="719"/>
      <c r="T105" s="697"/>
      <c r="U105" s="698"/>
      <c r="V105" s="719"/>
      <c r="W105" s="719"/>
      <c r="X105" s="719"/>
      <c r="Y105" s="719"/>
    </row>
    <row r="106" spans="1:25" x14ac:dyDescent="0.25">
      <c r="A106" s="85" t="s">
        <v>777</v>
      </c>
      <c r="B106" s="85" t="s">
        <v>28</v>
      </c>
      <c r="C106" s="16" t="s">
        <v>91</v>
      </c>
      <c r="D106" s="14" t="s">
        <v>115</v>
      </c>
      <c r="E106" s="490">
        <v>14</v>
      </c>
      <c r="F106" s="689">
        <v>907</v>
      </c>
      <c r="G106" s="728">
        <v>1</v>
      </c>
      <c r="H106" s="689">
        <v>907</v>
      </c>
      <c r="I106" s="490">
        <v>301</v>
      </c>
      <c r="J106" s="488">
        <v>0.33186328555678057</v>
      </c>
      <c r="K106" s="488">
        <v>1.5635386788241102E-2</v>
      </c>
      <c r="L106" s="488">
        <v>0.30122486956356198</v>
      </c>
      <c r="M106" s="488">
        <v>0.36250801824626161</v>
      </c>
      <c r="N106" s="490">
        <v>19</v>
      </c>
      <c r="O106" s="490">
        <v>16</v>
      </c>
      <c r="P106" s="488">
        <v>0.84210526315789469</v>
      </c>
      <c r="Q106" s="488">
        <v>8.3654675183055416E-2</v>
      </c>
      <c r="R106" s="488">
        <v>0.67814544598611337</v>
      </c>
      <c r="S106" s="674">
        <v>1.006065080329676</v>
      </c>
      <c r="T106" s="699">
        <v>926</v>
      </c>
      <c r="U106" s="695">
        <v>317</v>
      </c>
      <c r="V106" s="674">
        <v>0.34233261339092874</v>
      </c>
      <c r="W106" s="674">
        <v>1.5592717023980128E-2</v>
      </c>
      <c r="X106" s="674">
        <v>0.31177151173260864</v>
      </c>
      <c r="Y106" s="674">
        <v>0.37289371504924884</v>
      </c>
    </row>
    <row r="107" spans="1:25" x14ac:dyDescent="0.25">
      <c r="A107" s="85" t="s">
        <v>777</v>
      </c>
      <c r="B107" s="85" t="s">
        <v>28</v>
      </c>
      <c r="C107" s="14" t="s">
        <v>84</v>
      </c>
      <c r="D107" s="16" t="s">
        <v>116</v>
      </c>
      <c r="E107" s="490">
        <v>28</v>
      </c>
      <c r="F107" s="689">
        <v>1590</v>
      </c>
      <c r="G107" s="728">
        <v>1</v>
      </c>
      <c r="H107" s="689">
        <v>1590</v>
      </c>
      <c r="I107" s="490">
        <v>415</v>
      </c>
      <c r="J107" s="488">
        <v>0.2610062893081761</v>
      </c>
      <c r="K107" s="488">
        <v>1.1014056377780452E-2</v>
      </c>
      <c r="L107" s="488">
        <v>0.23942362904875814</v>
      </c>
      <c r="M107" s="488">
        <v>0.28259339924637067</v>
      </c>
      <c r="N107" s="490">
        <v>22</v>
      </c>
      <c r="O107" s="490">
        <v>16</v>
      </c>
      <c r="P107" s="488">
        <v>0.72727272727272729</v>
      </c>
      <c r="Q107" s="488">
        <v>9.4951448703107913E-2</v>
      </c>
      <c r="R107" s="488">
        <v>0.54117168587258391</v>
      </c>
      <c r="S107" s="674">
        <v>0.91337376867287068</v>
      </c>
      <c r="T107" s="699">
        <v>1612</v>
      </c>
      <c r="U107" s="695">
        <v>431</v>
      </c>
      <c r="V107" s="674">
        <v>0.2673697270471464</v>
      </c>
      <c r="W107" s="674">
        <v>1.1023411700773039E-2</v>
      </c>
      <c r="X107" s="674">
        <v>0.24576428105009929</v>
      </c>
      <c r="Y107" s="674">
        <v>0.28897517304419351</v>
      </c>
    </row>
    <row r="108" spans="1:25" x14ac:dyDescent="0.25">
      <c r="A108" s="85" t="s">
        <v>777</v>
      </c>
      <c r="B108" s="85" t="s">
        <v>28</v>
      </c>
      <c r="C108" s="14" t="s">
        <v>84</v>
      </c>
      <c r="D108" s="16" t="s">
        <v>117</v>
      </c>
      <c r="E108" s="490">
        <v>0</v>
      </c>
      <c r="F108" s="689">
        <v>0</v>
      </c>
      <c r="G108" s="728">
        <v>1</v>
      </c>
      <c r="H108" s="689">
        <v>0</v>
      </c>
      <c r="I108" s="490">
        <v>0</v>
      </c>
      <c r="J108" s="488" t="s">
        <v>445</v>
      </c>
      <c r="K108" s="488" t="s">
        <v>445</v>
      </c>
      <c r="L108" s="488" t="s">
        <v>445</v>
      </c>
      <c r="M108" s="488" t="s">
        <v>445</v>
      </c>
      <c r="N108" s="490">
        <v>0</v>
      </c>
      <c r="O108" s="490">
        <v>0</v>
      </c>
      <c r="P108" s="488" t="s">
        <v>445</v>
      </c>
      <c r="Q108" s="488" t="s">
        <v>445</v>
      </c>
      <c r="R108" s="488" t="s">
        <v>445</v>
      </c>
      <c r="S108" s="674" t="s">
        <v>445</v>
      </c>
      <c r="T108" s="695">
        <v>0</v>
      </c>
      <c r="U108" s="695">
        <v>0</v>
      </c>
      <c r="V108" s="674" t="s">
        <v>445</v>
      </c>
      <c r="W108" s="674" t="s">
        <v>445</v>
      </c>
      <c r="X108" s="674" t="s">
        <v>445</v>
      </c>
      <c r="Y108" s="674" t="s">
        <v>445</v>
      </c>
    </row>
    <row r="109" spans="1:25" x14ac:dyDescent="0.25">
      <c r="A109" s="386" t="s">
        <v>777</v>
      </c>
      <c r="B109" s="95" t="s">
        <v>38</v>
      </c>
      <c r="C109" s="20" t="s">
        <v>84</v>
      </c>
      <c r="D109" s="20" t="s">
        <v>115</v>
      </c>
      <c r="E109" s="564">
        <v>28</v>
      </c>
      <c r="F109" s="640">
        <v>1590</v>
      </c>
      <c r="G109" s="626">
        <v>1</v>
      </c>
      <c r="H109" s="640">
        <v>1590</v>
      </c>
      <c r="I109" s="564">
        <v>415</v>
      </c>
      <c r="J109" s="493" t="s">
        <v>445</v>
      </c>
      <c r="K109" s="493" t="s">
        <v>445</v>
      </c>
      <c r="L109" s="493" t="s">
        <v>445</v>
      </c>
      <c r="M109" s="493" t="s">
        <v>445</v>
      </c>
      <c r="N109" s="564">
        <v>22</v>
      </c>
      <c r="O109" s="564">
        <v>16</v>
      </c>
      <c r="P109" s="493">
        <v>0.72727272727272729</v>
      </c>
      <c r="Q109" s="493">
        <v>9.4951448703107913E-2</v>
      </c>
      <c r="R109" s="493">
        <v>0.54117168587258391</v>
      </c>
      <c r="S109" s="636">
        <v>0.91337376867287068</v>
      </c>
      <c r="T109" s="696">
        <v>1612</v>
      </c>
      <c r="U109" s="696">
        <v>431</v>
      </c>
      <c r="V109" s="636">
        <v>0.2673697270471464</v>
      </c>
      <c r="W109" s="636">
        <v>1.1023411700773039E-2</v>
      </c>
      <c r="X109" s="636">
        <v>0.24576428105009929</v>
      </c>
      <c r="Y109" s="636">
        <v>0.28897517304419351</v>
      </c>
    </row>
    <row r="110" spans="1:25" x14ac:dyDescent="0.25">
      <c r="A110" s="94" t="s">
        <v>777</v>
      </c>
      <c r="B110" s="94" t="s">
        <v>29</v>
      </c>
      <c r="C110" s="67" t="s">
        <v>25</v>
      </c>
      <c r="D110" s="68" t="s">
        <v>116</v>
      </c>
      <c r="E110" s="586">
        <v>16</v>
      </c>
      <c r="F110" s="688">
        <v>1152</v>
      </c>
      <c r="G110" s="727">
        <v>1</v>
      </c>
      <c r="H110" s="688">
        <v>1152</v>
      </c>
      <c r="I110" s="586">
        <v>185</v>
      </c>
      <c r="J110" s="485">
        <v>0.16059027777777779</v>
      </c>
      <c r="K110" s="485">
        <v>1.0817337568314569E-2</v>
      </c>
      <c r="L110" s="485">
        <v>0.13939309904176156</v>
      </c>
      <c r="M110" s="485">
        <v>0.18179182671817162</v>
      </c>
      <c r="N110" s="586">
        <v>6</v>
      </c>
      <c r="O110" s="586">
        <v>6</v>
      </c>
      <c r="P110" s="485"/>
      <c r="Q110" s="485"/>
      <c r="R110" s="485"/>
      <c r="S110" s="719"/>
      <c r="T110" s="698">
        <v>1158</v>
      </c>
      <c r="U110" s="698">
        <v>191</v>
      </c>
      <c r="V110" s="719">
        <v>0.16493955094991364</v>
      </c>
      <c r="W110" s="719">
        <v>1.0906039883629221E-2</v>
      </c>
      <c r="X110" s="719">
        <v>0.14356414901959572</v>
      </c>
      <c r="Y110" s="719">
        <v>0.18631495288023156</v>
      </c>
    </row>
    <row r="111" spans="1:25" x14ac:dyDescent="0.25">
      <c r="A111" s="94" t="s">
        <v>777</v>
      </c>
      <c r="B111" s="94" t="s">
        <v>29</v>
      </c>
      <c r="C111" s="67" t="s">
        <v>25</v>
      </c>
      <c r="D111" s="68" t="s">
        <v>117</v>
      </c>
      <c r="E111" s="586">
        <v>0</v>
      </c>
      <c r="F111" s="688">
        <v>0</v>
      </c>
      <c r="G111" s="727">
        <v>1</v>
      </c>
      <c r="H111" s="688">
        <v>0</v>
      </c>
      <c r="I111" s="586">
        <v>0</v>
      </c>
      <c r="J111" s="485" t="s">
        <v>445</v>
      </c>
      <c r="K111" s="485" t="s">
        <v>445</v>
      </c>
      <c r="L111" s="485" t="s">
        <v>445</v>
      </c>
      <c r="M111" s="485" t="s">
        <v>445</v>
      </c>
      <c r="N111" s="586">
        <v>0</v>
      </c>
      <c r="O111" s="586">
        <v>0</v>
      </c>
      <c r="P111" s="485" t="s">
        <v>445</v>
      </c>
      <c r="Q111" s="485" t="s">
        <v>445</v>
      </c>
      <c r="R111" s="485" t="s">
        <v>445</v>
      </c>
      <c r="S111" s="719" t="s">
        <v>445</v>
      </c>
      <c r="T111" s="698">
        <v>0</v>
      </c>
      <c r="U111" s="698">
        <v>0</v>
      </c>
      <c r="V111" s="719" t="s">
        <v>445</v>
      </c>
      <c r="W111" s="719" t="s">
        <v>445</v>
      </c>
      <c r="X111" s="719" t="s">
        <v>445</v>
      </c>
      <c r="Y111" s="719" t="s">
        <v>445</v>
      </c>
    </row>
    <row r="112" spans="1:25" x14ac:dyDescent="0.25">
      <c r="A112" s="85" t="s">
        <v>777</v>
      </c>
      <c r="B112" s="85" t="s">
        <v>29</v>
      </c>
      <c r="C112" s="16" t="s">
        <v>89</v>
      </c>
      <c r="D112" s="14" t="s">
        <v>115</v>
      </c>
      <c r="E112" s="490">
        <v>16</v>
      </c>
      <c r="F112" s="689">
        <v>1152</v>
      </c>
      <c r="G112" s="728">
        <v>1</v>
      </c>
      <c r="H112" s="689">
        <v>1152</v>
      </c>
      <c r="I112" s="490">
        <v>185</v>
      </c>
      <c r="J112" s="488">
        <v>0.16059027777777779</v>
      </c>
      <c r="K112" s="488">
        <v>1.0817337568314569E-2</v>
      </c>
      <c r="L112" s="488">
        <v>0.13939309904176156</v>
      </c>
      <c r="M112" s="488">
        <v>0.18179182671817162</v>
      </c>
      <c r="N112" s="490">
        <v>6</v>
      </c>
      <c r="O112" s="490">
        <v>6</v>
      </c>
      <c r="P112" s="488"/>
      <c r="Q112" s="488"/>
      <c r="R112" s="488"/>
      <c r="S112" s="674"/>
      <c r="T112" s="695">
        <v>1158</v>
      </c>
      <c r="U112" s="695">
        <v>191</v>
      </c>
      <c r="V112" s="674">
        <v>0.16493955094991364</v>
      </c>
      <c r="W112" s="674">
        <v>1.0906039883629221E-2</v>
      </c>
      <c r="X112" s="674">
        <v>0.14356414901959572</v>
      </c>
      <c r="Y112" s="674">
        <v>0.18631495288023156</v>
      </c>
    </row>
    <row r="113" spans="1:25" x14ac:dyDescent="0.25">
      <c r="A113" s="94" t="s">
        <v>777</v>
      </c>
      <c r="B113" s="94" t="s">
        <v>29</v>
      </c>
      <c r="C113" s="67" t="s">
        <v>87</v>
      </c>
      <c r="D113" s="68" t="s">
        <v>116</v>
      </c>
      <c r="E113" s="586">
        <v>12</v>
      </c>
      <c r="F113" s="688">
        <v>797</v>
      </c>
      <c r="G113" s="727">
        <v>1</v>
      </c>
      <c r="H113" s="688">
        <v>797</v>
      </c>
      <c r="I113" s="586">
        <v>139</v>
      </c>
      <c r="J113" s="485">
        <v>0.17440401505646172</v>
      </c>
      <c r="K113" s="485">
        <v>1.3441039730791911E-2</v>
      </c>
      <c r="L113" s="485">
        <v>0.14806554500575003</v>
      </c>
      <c r="M113" s="485">
        <v>0.20074791528722463</v>
      </c>
      <c r="N113" s="586">
        <v>8</v>
      </c>
      <c r="O113" s="586">
        <v>5</v>
      </c>
      <c r="P113" s="485"/>
      <c r="Q113" s="485"/>
      <c r="R113" s="485"/>
      <c r="S113" s="719"/>
      <c r="T113" s="698">
        <v>805</v>
      </c>
      <c r="U113" s="698">
        <v>144</v>
      </c>
      <c r="V113" s="719">
        <v>0.17888198757763976</v>
      </c>
      <c r="W113" s="719">
        <v>1.3507909902545823E-2</v>
      </c>
      <c r="X113" s="719">
        <v>0.15240702448504606</v>
      </c>
      <c r="Y113" s="719">
        <v>0.20535695067023346</v>
      </c>
    </row>
    <row r="114" spans="1:25" x14ac:dyDescent="0.25">
      <c r="A114" s="94" t="s">
        <v>777</v>
      </c>
      <c r="B114" s="94" t="s">
        <v>29</v>
      </c>
      <c r="C114" s="67" t="s">
        <v>87</v>
      </c>
      <c r="D114" s="68" t="s">
        <v>117</v>
      </c>
      <c r="E114" s="586">
        <v>0</v>
      </c>
      <c r="F114" s="688">
        <v>0</v>
      </c>
      <c r="G114" s="727">
        <v>1</v>
      </c>
      <c r="H114" s="688">
        <v>0</v>
      </c>
      <c r="I114" s="586">
        <v>0</v>
      </c>
      <c r="J114" s="485" t="s">
        <v>445</v>
      </c>
      <c r="K114" s="485" t="s">
        <v>445</v>
      </c>
      <c r="L114" s="485" t="s">
        <v>445</v>
      </c>
      <c r="M114" s="485" t="s">
        <v>445</v>
      </c>
      <c r="N114" s="586">
        <v>0</v>
      </c>
      <c r="O114" s="586">
        <v>0</v>
      </c>
      <c r="P114" s="485" t="s">
        <v>445</v>
      </c>
      <c r="Q114" s="485" t="s">
        <v>445</v>
      </c>
      <c r="R114" s="485" t="s">
        <v>445</v>
      </c>
      <c r="S114" s="719" t="s">
        <v>445</v>
      </c>
      <c r="T114" s="698">
        <v>0</v>
      </c>
      <c r="U114" s="698">
        <v>0</v>
      </c>
      <c r="V114" s="719" t="s">
        <v>445</v>
      </c>
      <c r="W114" s="719" t="s">
        <v>445</v>
      </c>
      <c r="X114" s="719" t="s">
        <v>445</v>
      </c>
      <c r="Y114" s="719" t="s">
        <v>445</v>
      </c>
    </row>
    <row r="115" spans="1:25" x14ac:dyDescent="0.25">
      <c r="A115" s="85" t="s">
        <v>777</v>
      </c>
      <c r="B115" s="85" t="s">
        <v>29</v>
      </c>
      <c r="C115" s="16" t="s">
        <v>91</v>
      </c>
      <c r="D115" s="14" t="s">
        <v>115</v>
      </c>
      <c r="E115" s="490">
        <v>12</v>
      </c>
      <c r="F115" s="689">
        <v>797</v>
      </c>
      <c r="G115" s="728">
        <v>1</v>
      </c>
      <c r="H115" s="689">
        <v>797</v>
      </c>
      <c r="I115" s="490">
        <v>139</v>
      </c>
      <c r="J115" s="488">
        <v>0.17440401505646172</v>
      </c>
      <c r="K115" s="488">
        <v>1.3441039730791911E-2</v>
      </c>
      <c r="L115" s="488">
        <v>0.14806554500575003</v>
      </c>
      <c r="M115" s="488">
        <v>0.20074791528722463</v>
      </c>
      <c r="N115" s="490">
        <v>8</v>
      </c>
      <c r="O115" s="490">
        <v>5</v>
      </c>
      <c r="P115" s="488"/>
      <c r="Q115" s="488"/>
      <c r="R115" s="488"/>
      <c r="S115" s="674"/>
      <c r="T115" s="695">
        <v>805</v>
      </c>
      <c r="U115" s="695">
        <v>191</v>
      </c>
      <c r="V115" s="674">
        <v>0.23726708074534161</v>
      </c>
      <c r="W115" s="674">
        <v>1.4993638946882517E-2</v>
      </c>
      <c r="X115" s="674">
        <v>0.20788014815500977</v>
      </c>
      <c r="Y115" s="674">
        <v>0.26665401333567346</v>
      </c>
    </row>
    <row r="116" spans="1:25" x14ac:dyDescent="0.25">
      <c r="A116" s="85" t="s">
        <v>777</v>
      </c>
      <c r="B116" s="85" t="s">
        <v>29</v>
      </c>
      <c r="C116" s="14" t="s">
        <v>84</v>
      </c>
      <c r="D116" s="16" t="s">
        <v>116</v>
      </c>
      <c r="E116" s="490">
        <v>22</v>
      </c>
      <c r="F116" s="689">
        <v>1949</v>
      </c>
      <c r="G116" s="728">
        <v>1</v>
      </c>
      <c r="H116" s="689">
        <v>1949</v>
      </c>
      <c r="I116" s="490">
        <v>324</v>
      </c>
      <c r="J116" s="488">
        <v>0.16623909697280656</v>
      </c>
      <c r="K116" s="488">
        <v>8.4329869660190321E-3</v>
      </c>
      <c r="L116" s="488">
        <v>0.14971418676562218</v>
      </c>
      <c r="M116" s="488">
        <v>0.18276741410672523</v>
      </c>
      <c r="N116" s="490">
        <v>14</v>
      </c>
      <c r="O116" s="490">
        <v>11</v>
      </c>
      <c r="P116" s="488"/>
      <c r="Q116" s="488"/>
      <c r="R116" s="488"/>
      <c r="S116" s="674"/>
      <c r="T116" s="695">
        <v>1963</v>
      </c>
      <c r="U116" s="695">
        <v>335</v>
      </c>
      <c r="V116" s="674">
        <v>0.17065715741212431</v>
      </c>
      <c r="W116" s="674">
        <v>8.4912016444885531E-3</v>
      </c>
      <c r="X116" s="674">
        <v>0.15401474183699254</v>
      </c>
      <c r="Y116" s="674">
        <v>0.18729957298725608</v>
      </c>
    </row>
    <row r="117" spans="1:25" x14ac:dyDescent="0.25">
      <c r="A117" s="85" t="s">
        <v>777</v>
      </c>
      <c r="B117" s="85" t="s">
        <v>29</v>
      </c>
      <c r="C117" s="14" t="s">
        <v>84</v>
      </c>
      <c r="D117" s="16" t="s">
        <v>117</v>
      </c>
      <c r="E117" s="490">
        <v>0</v>
      </c>
      <c r="F117" s="689">
        <v>0</v>
      </c>
      <c r="G117" s="728">
        <v>1</v>
      </c>
      <c r="H117" s="689">
        <v>0</v>
      </c>
      <c r="I117" s="490">
        <v>0</v>
      </c>
      <c r="J117" s="488" t="s">
        <v>445</v>
      </c>
      <c r="K117" s="488" t="s">
        <v>445</v>
      </c>
      <c r="L117" s="488" t="s">
        <v>445</v>
      </c>
      <c r="M117" s="488" t="s">
        <v>445</v>
      </c>
      <c r="N117" s="490">
        <v>0</v>
      </c>
      <c r="O117" s="490">
        <v>0</v>
      </c>
      <c r="P117" s="488" t="s">
        <v>445</v>
      </c>
      <c r="Q117" s="488" t="s">
        <v>445</v>
      </c>
      <c r="R117" s="488" t="s">
        <v>445</v>
      </c>
      <c r="S117" s="674" t="s">
        <v>445</v>
      </c>
      <c r="T117" s="695">
        <v>0</v>
      </c>
      <c r="U117" s="695">
        <v>0</v>
      </c>
      <c r="V117" s="674" t="s">
        <v>445</v>
      </c>
      <c r="W117" s="674" t="s">
        <v>445</v>
      </c>
      <c r="X117" s="674" t="s">
        <v>445</v>
      </c>
      <c r="Y117" s="674" t="s">
        <v>445</v>
      </c>
    </row>
    <row r="118" spans="1:25" x14ac:dyDescent="0.25">
      <c r="A118" s="386" t="s">
        <v>777</v>
      </c>
      <c r="B118" s="95" t="s">
        <v>92</v>
      </c>
      <c r="C118" s="20" t="s">
        <v>84</v>
      </c>
      <c r="D118" s="20" t="s">
        <v>115</v>
      </c>
      <c r="E118" s="564">
        <v>22</v>
      </c>
      <c r="F118" s="640">
        <v>1949</v>
      </c>
      <c r="G118" s="626">
        <v>1</v>
      </c>
      <c r="H118" s="640">
        <v>1949</v>
      </c>
      <c r="I118" s="564">
        <v>324</v>
      </c>
      <c r="J118" s="493">
        <v>0.16623909697280656</v>
      </c>
      <c r="K118" s="493">
        <v>8.4329869660190321E-3</v>
      </c>
      <c r="L118" s="493">
        <v>0.14971418676562218</v>
      </c>
      <c r="M118" s="493">
        <v>0.18276741410672523</v>
      </c>
      <c r="N118" s="564">
        <v>14</v>
      </c>
      <c r="O118" s="564">
        <v>11</v>
      </c>
      <c r="P118" s="493"/>
      <c r="Q118" s="493"/>
      <c r="R118" s="493"/>
      <c r="S118" s="636"/>
      <c r="T118" s="696">
        <v>1963</v>
      </c>
      <c r="U118" s="696">
        <v>335</v>
      </c>
      <c r="V118" s="636">
        <v>0.17065715741212431</v>
      </c>
      <c r="W118" s="636">
        <v>8.4912016444885531E-3</v>
      </c>
      <c r="X118" s="636">
        <v>0.15401474183699254</v>
      </c>
      <c r="Y118" s="636">
        <v>0.18729957298725608</v>
      </c>
    </row>
    <row r="119" spans="1:25" x14ac:dyDescent="0.25">
      <c r="A119" s="386" t="s">
        <v>777</v>
      </c>
      <c r="B119" s="87" t="s">
        <v>86</v>
      </c>
      <c r="C119" s="17" t="s">
        <v>89</v>
      </c>
      <c r="D119" s="20" t="s">
        <v>115</v>
      </c>
      <c r="E119" s="564">
        <v>32</v>
      </c>
      <c r="F119" s="640">
        <v>1835</v>
      </c>
      <c r="G119" s="626">
        <v>1</v>
      </c>
      <c r="H119" s="640">
        <v>1835</v>
      </c>
      <c r="I119" s="564">
        <v>299</v>
      </c>
      <c r="J119" s="493">
        <v>0.16294277929155312</v>
      </c>
      <c r="K119" s="493">
        <v>8.6213861826416171E-3</v>
      </c>
      <c r="L119" s="493">
        <v>0.14604869026904066</v>
      </c>
      <c r="M119" s="493">
        <v>0.17984035135408338</v>
      </c>
      <c r="N119" s="564">
        <v>9</v>
      </c>
      <c r="O119" s="564">
        <v>6</v>
      </c>
      <c r="P119" s="493"/>
      <c r="Q119" s="493"/>
      <c r="R119" s="493"/>
      <c r="S119" s="636"/>
      <c r="T119" s="700">
        <v>1844</v>
      </c>
      <c r="U119" s="696">
        <v>305</v>
      </c>
      <c r="V119" s="636">
        <v>0.16540130151843818</v>
      </c>
      <c r="W119" s="636">
        <v>8.6522259926693958E-3</v>
      </c>
      <c r="X119" s="636">
        <v>0.14844328466184586</v>
      </c>
      <c r="Y119" s="636">
        <v>0.1823593183750305</v>
      </c>
    </row>
    <row r="120" spans="1:25" x14ac:dyDescent="0.25">
      <c r="A120" s="386" t="s">
        <v>777</v>
      </c>
      <c r="B120" s="87" t="s">
        <v>86</v>
      </c>
      <c r="C120" s="17" t="s">
        <v>91</v>
      </c>
      <c r="D120" s="20" t="s">
        <v>115</v>
      </c>
      <c r="E120" s="564">
        <v>20</v>
      </c>
      <c r="F120" s="640">
        <v>1704</v>
      </c>
      <c r="G120" s="626">
        <v>1</v>
      </c>
      <c r="H120" s="640">
        <v>1704</v>
      </c>
      <c r="I120" s="564">
        <v>440</v>
      </c>
      <c r="J120" s="493">
        <v>0.25821596244131456</v>
      </c>
      <c r="K120" s="493">
        <v>1.0602187722181369E-2</v>
      </c>
      <c r="L120" s="493">
        <v>0.23744038187718772</v>
      </c>
      <c r="M120" s="493">
        <v>0.27899582628928116</v>
      </c>
      <c r="N120" s="564">
        <v>27</v>
      </c>
      <c r="O120" s="564">
        <v>21</v>
      </c>
      <c r="P120" s="493">
        <v>0.77777777777777779</v>
      </c>
      <c r="Q120" s="493">
        <v>8.0009144424788389E-2</v>
      </c>
      <c r="R120" s="493">
        <v>0.62096305507096949</v>
      </c>
      <c r="S120" s="636">
        <v>0.93459250048458609</v>
      </c>
      <c r="T120" s="700">
        <v>1731</v>
      </c>
      <c r="U120" s="696">
        <v>461</v>
      </c>
      <c r="V120" s="636">
        <v>0.26632004621606009</v>
      </c>
      <c r="W120" s="636">
        <v>1.0624456466867827E-2</v>
      </c>
      <c r="X120" s="636">
        <v>0.24549653651925782</v>
      </c>
      <c r="Y120" s="636">
        <v>0.28714355591286234</v>
      </c>
    </row>
    <row r="121" spans="1:25" x14ac:dyDescent="0.25">
      <c r="A121" s="386" t="s">
        <v>777</v>
      </c>
      <c r="B121" s="87" t="s">
        <v>86</v>
      </c>
      <c r="C121" s="20" t="s">
        <v>84</v>
      </c>
      <c r="D121" s="17" t="s">
        <v>116</v>
      </c>
      <c r="E121" s="564">
        <v>50</v>
      </c>
      <c r="F121" s="640">
        <v>3539</v>
      </c>
      <c r="G121" s="626">
        <v>1</v>
      </c>
      <c r="H121" s="640">
        <v>3539</v>
      </c>
      <c r="I121" s="564">
        <v>739</v>
      </c>
      <c r="J121" s="493">
        <v>0.20881604973156259</v>
      </c>
      <c r="K121" s="493">
        <v>6.8325118079340013E-3</v>
      </c>
      <c r="L121" s="493">
        <v>0.19542736022325466</v>
      </c>
      <c r="M121" s="493">
        <v>0.22220749957464092</v>
      </c>
      <c r="N121" s="564">
        <v>36</v>
      </c>
      <c r="O121" s="564">
        <v>27</v>
      </c>
      <c r="P121" s="493">
        <v>0.75</v>
      </c>
      <c r="Q121" s="493">
        <v>7.2168783648703216E-2</v>
      </c>
      <c r="R121" s="493">
        <v>0.60855207079988771</v>
      </c>
      <c r="S121" s="636">
        <v>0.89144792920011229</v>
      </c>
      <c r="T121" s="700">
        <v>3575</v>
      </c>
      <c r="U121" s="696">
        <v>766</v>
      </c>
      <c r="V121" s="636">
        <v>0.21426573426573425</v>
      </c>
      <c r="W121" s="636">
        <v>6.8624024699972079E-3</v>
      </c>
      <c r="X121" s="636">
        <v>0.20081569992063852</v>
      </c>
      <c r="Y121" s="636">
        <v>0.22771576861082998</v>
      </c>
    </row>
    <row r="122" spans="1:25" x14ac:dyDescent="0.25">
      <c r="A122" s="387" t="s">
        <v>777</v>
      </c>
      <c r="B122" s="90" t="s">
        <v>86</v>
      </c>
      <c r="C122" s="109" t="s">
        <v>84</v>
      </c>
      <c r="D122" s="97" t="s">
        <v>117</v>
      </c>
      <c r="E122" s="683">
        <v>0</v>
      </c>
      <c r="F122" s="690">
        <v>0</v>
      </c>
      <c r="G122" s="729">
        <v>1</v>
      </c>
      <c r="H122" s="690">
        <v>0</v>
      </c>
      <c r="I122" s="683">
        <v>0</v>
      </c>
      <c r="J122" s="709" t="s">
        <v>445</v>
      </c>
      <c r="K122" s="709" t="s">
        <v>445</v>
      </c>
      <c r="L122" s="709" t="s">
        <v>445</v>
      </c>
      <c r="M122" s="709" t="s">
        <v>445</v>
      </c>
      <c r="N122" s="683">
        <v>0</v>
      </c>
      <c r="O122" s="683">
        <v>0</v>
      </c>
      <c r="P122" s="709" t="s">
        <v>445</v>
      </c>
      <c r="Q122" s="709" t="s">
        <v>445</v>
      </c>
      <c r="R122" s="709" t="s">
        <v>445</v>
      </c>
      <c r="S122" s="720" t="s">
        <v>445</v>
      </c>
      <c r="T122" s="701">
        <v>0</v>
      </c>
      <c r="U122" s="702">
        <v>0</v>
      </c>
      <c r="V122" s="720" t="s">
        <v>445</v>
      </c>
      <c r="W122" s="720" t="s">
        <v>445</v>
      </c>
      <c r="X122" s="720" t="s">
        <v>445</v>
      </c>
      <c r="Y122" s="720" t="s">
        <v>445</v>
      </c>
    </row>
    <row r="123" spans="1:25" x14ac:dyDescent="0.25">
      <c r="A123" s="388" t="s">
        <v>777</v>
      </c>
      <c r="B123" s="105" t="s">
        <v>86</v>
      </c>
      <c r="C123" s="106" t="s">
        <v>84</v>
      </c>
      <c r="D123" s="106" t="s">
        <v>115</v>
      </c>
      <c r="E123" s="565">
        <v>50</v>
      </c>
      <c r="F123" s="641">
        <v>3539</v>
      </c>
      <c r="G123" s="627">
        <v>1</v>
      </c>
      <c r="H123" s="641">
        <v>3539</v>
      </c>
      <c r="I123" s="565">
        <v>739</v>
      </c>
      <c r="J123" s="540">
        <v>0.20881604973156259</v>
      </c>
      <c r="K123" s="540">
        <v>6.8325118079340013E-3</v>
      </c>
      <c r="L123" s="540">
        <v>0.19542736022325466</v>
      </c>
      <c r="M123" s="540">
        <v>0.22220749957464092</v>
      </c>
      <c r="N123" s="565">
        <v>36</v>
      </c>
      <c r="O123" s="565">
        <v>27</v>
      </c>
      <c r="P123" s="540">
        <v>0.75</v>
      </c>
      <c r="Q123" s="540">
        <v>7.2168783648703216E-2</v>
      </c>
      <c r="R123" s="540">
        <v>0.60855207079988771</v>
      </c>
      <c r="S123" s="638">
        <v>0.89144792920011229</v>
      </c>
      <c r="T123" s="649">
        <v>3575</v>
      </c>
      <c r="U123" s="647">
        <v>766</v>
      </c>
      <c r="V123" s="638">
        <v>0.21426573426573425</v>
      </c>
      <c r="W123" s="638">
        <v>6.8624024699972079E-3</v>
      </c>
      <c r="X123" s="638">
        <v>0.20081569992063852</v>
      </c>
      <c r="Y123" s="638">
        <v>0.22771576861082998</v>
      </c>
    </row>
    <row r="124" spans="1:25" x14ac:dyDescent="0.25">
      <c r="A124" s="444" t="s">
        <v>807</v>
      </c>
      <c r="B124" s="444" t="s">
        <v>29</v>
      </c>
      <c r="C124" s="445" t="s">
        <v>25</v>
      </c>
      <c r="D124" s="446" t="s">
        <v>116</v>
      </c>
      <c r="E124" s="589"/>
      <c r="F124" s="589"/>
      <c r="G124" s="730">
        <v>0.49339878343053417</v>
      </c>
      <c r="H124" s="589">
        <v>1087</v>
      </c>
      <c r="I124" s="589">
        <v>472</v>
      </c>
      <c r="J124" s="710">
        <v>0.46114283710543719</v>
      </c>
      <c r="K124" s="710">
        <v>1.7279792330299634E-2</v>
      </c>
      <c r="L124" s="710">
        <v>0.42745897069699834</v>
      </c>
      <c r="M124" s="710">
        <v>0.49509645862382423</v>
      </c>
      <c r="N124" s="589">
        <v>3</v>
      </c>
      <c r="O124" s="589">
        <v>2</v>
      </c>
      <c r="P124" s="710"/>
      <c r="Q124" s="710"/>
      <c r="R124" s="710"/>
      <c r="S124" s="721"/>
      <c r="T124" s="703">
        <v>1090</v>
      </c>
      <c r="U124" s="703">
        <v>474</v>
      </c>
      <c r="V124" s="721">
        <v>0.46258102673255924</v>
      </c>
      <c r="W124" s="721">
        <v>1.7263226940907761E-2</v>
      </c>
      <c r="X124" s="721">
        <v>0.42892417966627988</v>
      </c>
      <c r="Y124" s="721">
        <v>0.49649703365443704</v>
      </c>
    </row>
    <row r="125" spans="1:25" x14ac:dyDescent="0.25">
      <c r="A125" s="444" t="s">
        <v>807</v>
      </c>
      <c r="B125" s="444" t="s">
        <v>29</v>
      </c>
      <c r="C125" s="445" t="s">
        <v>25</v>
      </c>
      <c r="D125" s="446" t="s">
        <v>117</v>
      </c>
      <c r="E125" s="589"/>
      <c r="F125" s="589"/>
      <c r="G125" s="730">
        <v>0.20811274959529219</v>
      </c>
      <c r="H125" s="589">
        <v>276</v>
      </c>
      <c r="I125" s="589">
        <v>98</v>
      </c>
      <c r="J125" s="710">
        <v>0.33277531953360268</v>
      </c>
      <c r="K125" s="710">
        <v>2.9966525175679781E-2</v>
      </c>
      <c r="L125" s="710">
        <v>0.27625333500876437</v>
      </c>
      <c r="M125" s="710">
        <v>0.39318638143435647</v>
      </c>
      <c r="N125" s="589">
        <v>3</v>
      </c>
      <c r="O125" s="589">
        <v>3</v>
      </c>
      <c r="P125" s="710"/>
      <c r="Q125" s="710"/>
      <c r="R125" s="710"/>
      <c r="S125" s="721"/>
      <c r="T125" s="703">
        <v>279</v>
      </c>
      <c r="U125" s="703">
        <v>101</v>
      </c>
      <c r="V125" s="721">
        <v>0.34042823104012543</v>
      </c>
      <c r="W125" s="721">
        <v>2.9981089481449379E-2</v>
      </c>
      <c r="X125" s="721">
        <v>0.28376930230618835</v>
      </c>
      <c r="Y125" s="721">
        <v>0.40076077162933016</v>
      </c>
    </row>
    <row r="126" spans="1:25" x14ac:dyDescent="0.25">
      <c r="A126" s="447" t="s">
        <v>807</v>
      </c>
      <c r="B126" s="447" t="s">
        <v>29</v>
      </c>
      <c r="C126" s="448" t="s">
        <v>89</v>
      </c>
      <c r="D126" s="449" t="s">
        <v>115</v>
      </c>
      <c r="E126" s="590">
        <v>39</v>
      </c>
      <c r="F126" s="590">
        <v>1546</v>
      </c>
      <c r="G126" s="731">
        <v>0.70151153302582625</v>
      </c>
      <c r="H126" s="590">
        <v>1363</v>
      </c>
      <c r="I126" s="590">
        <v>570</v>
      </c>
      <c r="J126" s="711">
        <v>0.42326598908779561</v>
      </c>
      <c r="K126" s="711">
        <v>1.5222392736015484E-2</v>
      </c>
      <c r="L126" s="711">
        <v>0.39367493935483949</v>
      </c>
      <c r="M126" s="711">
        <v>0.45327802832563457</v>
      </c>
      <c r="N126" s="590">
        <v>6</v>
      </c>
      <c r="O126" s="590">
        <v>5</v>
      </c>
      <c r="P126" s="711"/>
      <c r="Q126" s="711"/>
      <c r="R126" s="711"/>
      <c r="S126" s="722"/>
      <c r="T126" s="704">
        <v>1369</v>
      </c>
      <c r="U126" s="704">
        <v>575</v>
      </c>
      <c r="V126" s="722">
        <v>0.42634277121500214</v>
      </c>
      <c r="W126" s="722">
        <v>1.5205453141853776E-2</v>
      </c>
      <c r="X126" s="722">
        <v>0.39677551192042687</v>
      </c>
      <c r="Y126" s="722">
        <v>0.45631248065796709</v>
      </c>
    </row>
    <row r="127" spans="1:25" x14ac:dyDescent="0.25">
      <c r="A127" s="444" t="s">
        <v>807</v>
      </c>
      <c r="B127" s="444" t="s">
        <v>29</v>
      </c>
      <c r="C127" s="445" t="s">
        <v>87</v>
      </c>
      <c r="D127" s="446" t="s">
        <v>116</v>
      </c>
      <c r="E127" s="589"/>
      <c r="F127" s="589"/>
      <c r="G127" s="730">
        <v>0.23582334748158748</v>
      </c>
      <c r="H127" s="589">
        <v>559</v>
      </c>
      <c r="I127" s="589">
        <v>366</v>
      </c>
      <c r="J127" s="710">
        <v>0.6915700873287538</v>
      </c>
      <c r="K127" s="710">
        <v>2.1793260646847338E-2</v>
      </c>
      <c r="L127" s="710">
        <v>0.64773022303701377</v>
      </c>
      <c r="M127" s="710">
        <v>0.73294980784118768</v>
      </c>
      <c r="N127" s="589">
        <v>3</v>
      </c>
      <c r="O127" s="589">
        <v>2</v>
      </c>
      <c r="P127" s="710"/>
      <c r="Q127" s="710"/>
      <c r="R127" s="710"/>
      <c r="S127" s="721"/>
      <c r="T127" s="703">
        <v>562</v>
      </c>
      <c r="U127" s="703">
        <v>368</v>
      </c>
      <c r="V127" s="721">
        <v>0.69109151382752887</v>
      </c>
      <c r="W127" s="721">
        <v>2.1732881845069284E-2</v>
      </c>
      <c r="X127" s="721">
        <v>0.64737998056086932</v>
      </c>
      <c r="Y127" s="721">
        <v>0.73236466337423556</v>
      </c>
    </row>
    <row r="128" spans="1:25" x14ac:dyDescent="0.25">
      <c r="A128" s="444" t="s">
        <v>807</v>
      </c>
      <c r="B128" s="444" t="s">
        <v>29</v>
      </c>
      <c r="C128" s="445" t="s">
        <v>87</v>
      </c>
      <c r="D128" s="446" t="s">
        <v>117</v>
      </c>
      <c r="E128" s="589"/>
      <c r="F128" s="589"/>
      <c r="G128" s="730">
        <v>6.2665119492586158E-2</v>
      </c>
      <c r="H128" s="589">
        <v>82</v>
      </c>
      <c r="I128" s="589">
        <v>25</v>
      </c>
      <c r="J128" s="710">
        <v>0.26463127541412723</v>
      </c>
      <c r="K128" s="710">
        <v>5.2587088271666714E-2</v>
      </c>
      <c r="L128" s="710">
        <v>0.17249292266833588</v>
      </c>
      <c r="M128" s="710">
        <v>0.3756783008209974</v>
      </c>
      <c r="N128" s="589">
        <v>2</v>
      </c>
      <c r="O128" s="589">
        <v>1</v>
      </c>
      <c r="P128" s="710"/>
      <c r="Q128" s="710"/>
      <c r="R128" s="710"/>
      <c r="S128" s="721"/>
      <c r="T128" s="703">
        <v>84</v>
      </c>
      <c r="U128" s="703">
        <v>26</v>
      </c>
      <c r="V128" s="721">
        <v>0.26772178468325475</v>
      </c>
      <c r="W128" s="721">
        <v>5.2104053392326891E-2</v>
      </c>
      <c r="X128" s="721">
        <v>0.17613191196458028</v>
      </c>
      <c r="Y128" s="721">
        <v>0.37750716533071271</v>
      </c>
    </row>
    <row r="129" spans="1:25" x14ac:dyDescent="0.25">
      <c r="A129" s="447" t="s">
        <v>807</v>
      </c>
      <c r="B129" s="447" t="s">
        <v>29</v>
      </c>
      <c r="C129" s="448" t="s">
        <v>91</v>
      </c>
      <c r="D129" s="449" t="s">
        <v>115</v>
      </c>
      <c r="E129" s="590">
        <v>21</v>
      </c>
      <c r="F129" s="590">
        <v>693</v>
      </c>
      <c r="G129" s="731">
        <v>0.29848846697417364</v>
      </c>
      <c r="H129" s="590">
        <v>641</v>
      </c>
      <c r="I129" s="590">
        <v>391</v>
      </c>
      <c r="J129" s="711">
        <v>0.60362359505055541</v>
      </c>
      <c r="K129" s="711">
        <v>2.1912268193798594E-2</v>
      </c>
      <c r="L129" s="711">
        <v>0.56017798731864399</v>
      </c>
      <c r="M129" s="711">
        <v>0.64586937608492634</v>
      </c>
      <c r="N129" s="590">
        <v>5</v>
      </c>
      <c r="O129" s="590">
        <v>3</v>
      </c>
      <c r="P129" s="711"/>
      <c r="Q129" s="711"/>
      <c r="R129" s="711"/>
      <c r="S129" s="722"/>
      <c r="T129" s="704">
        <v>646</v>
      </c>
      <c r="U129" s="704">
        <v>394</v>
      </c>
      <c r="V129" s="722">
        <v>0.60220863357653298</v>
      </c>
      <c r="W129" s="722">
        <v>2.1841025984011789E-2</v>
      </c>
      <c r="X129" s="722">
        <v>0.55891435319283245</v>
      </c>
      <c r="Y129" s="722">
        <v>0.64432855296015223</v>
      </c>
    </row>
    <row r="130" spans="1:25" x14ac:dyDescent="0.25">
      <c r="A130" s="447" t="s">
        <v>807</v>
      </c>
      <c r="B130" s="447" t="s">
        <v>29</v>
      </c>
      <c r="C130" s="449" t="s">
        <v>84</v>
      </c>
      <c r="D130" s="448" t="s">
        <v>116</v>
      </c>
      <c r="E130" s="590"/>
      <c r="F130" s="590"/>
      <c r="G130" s="731">
        <v>0.72922213091212151</v>
      </c>
      <c r="H130" s="590">
        <v>1646</v>
      </c>
      <c r="I130" s="590">
        <v>838</v>
      </c>
      <c r="J130" s="711">
        <v>0.53556876471274495</v>
      </c>
      <c r="K130" s="711">
        <v>1.3956014601762245E-2</v>
      </c>
      <c r="L130" s="711">
        <v>0.50816079857464758</v>
      </c>
      <c r="M130" s="711">
        <v>0.56281571094740168</v>
      </c>
      <c r="N130" s="590">
        <v>6</v>
      </c>
      <c r="O130" s="590">
        <v>4</v>
      </c>
      <c r="P130" s="711"/>
      <c r="Q130" s="711"/>
      <c r="R130" s="711"/>
      <c r="S130" s="722"/>
      <c r="T130" s="704">
        <v>1652</v>
      </c>
      <c r="U130" s="704">
        <v>842</v>
      </c>
      <c r="V130" s="722">
        <v>0.53647909663066295</v>
      </c>
      <c r="W130" s="722">
        <v>1.3928681765128259E-2</v>
      </c>
      <c r="X130" s="722">
        <v>0.50912279410433514</v>
      </c>
      <c r="Y130" s="722">
        <v>0.5636708602616205</v>
      </c>
    </row>
    <row r="131" spans="1:25" x14ac:dyDescent="0.25">
      <c r="A131" s="447" t="s">
        <v>807</v>
      </c>
      <c r="B131" s="447" t="s">
        <v>29</v>
      </c>
      <c r="C131" s="449" t="s">
        <v>84</v>
      </c>
      <c r="D131" s="448" t="s">
        <v>117</v>
      </c>
      <c r="E131" s="590"/>
      <c r="F131" s="590"/>
      <c r="G131" s="731">
        <v>0.27077786908787854</v>
      </c>
      <c r="H131" s="590">
        <v>358</v>
      </c>
      <c r="I131" s="590">
        <v>123</v>
      </c>
      <c r="J131" s="711">
        <v>0.31722363975708195</v>
      </c>
      <c r="K131" s="711">
        <v>2.6116713252949574E-2</v>
      </c>
      <c r="L131" s="711">
        <v>0.26787144222983972</v>
      </c>
      <c r="M131" s="711">
        <v>0.36989049727169288</v>
      </c>
      <c r="N131" s="590">
        <v>5</v>
      </c>
      <c r="O131" s="590">
        <v>4</v>
      </c>
      <c r="P131" s="711"/>
      <c r="Q131" s="711"/>
      <c r="R131" s="711"/>
      <c r="S131" s="722"/>
      <c r="T131" s="704">
        <v>363</v>
      </c>
      <c r="U131" s="704">
        <v>127</v>
      </c>
      <c r="V131" s="722">
        <v>0.32360204740782927</v>
      </c>
      <c r="W131" s="722">
        <v>2.6075578031603736E-2</v>
      </c>
      <c r="X131" s="722">
        <v>0.27424958793498716</v>
      </c>
      <c r="Y131" s="722">
        <v>0.37611029189176276</v>
      </c>
    </row>
    <row r="132" spans="1:25" x14ac:dyDescent="0.25">
      <c r="A132" s="443" t="s">
        <v>807</v>
      </c>
      <c r="B132" s="436" t="s">
        <v>92</v>
      </c>
      <c r="C132" s="437" t="s">
        <v>84</v>
      </c>
      <c r="D132" s="437" t="s">
        <v>115</v>
      </c>
      <c r="E132" s="591">
        <v>44</v>
      </c>
      <c r="F132" s="591">
        <v>2239</v>
      </c>
      <c r="G132" s="628">
        <v>1</v>
      </c>
      <c r="H132" s="591">
        <v>2004</v>
      </c>
      <c r="I132" s="591">
        <v>961</v>
      </c>
      <c r="J132" s="659">
        <v>0.47692930072089773</v>
      </c>
      <c r="K132" s="659">
        <v>1.2695362497461147E-2</v>
      </c>
      <c r="L132" s="659">
        <v>0.45210936274228003</v>
      </c>
      <c r="M132" s="659">
        <v>0.50183542882351184</v>
      </c>
      <c r="N132" s="591">
        <v>11</v>
      </c>
      <c r="O132" s="591">
        <v>8</v>
      </c>
      <c r="P132" s="659"/>
      <c r="Q132" s="659"/>
      <c r="R132" s="659"/>
      <c r="S132" s="660"/>
      <c r="T132" s="705">
        <v>2015</v>
      </c>
      <c r="U132" s="705">
        <v>969</v>
      </c>
      <c r="V132" s="660">
        <v>0.47883670286439051</v>
      </c>
      <c r="W132" s="660">
        <v>1.2663783830904985E-2</v>
      </c>
      <c r="X132" s="660">
        <v>0.45407473799843229</v>
      </c>
      <c r="Y132" s="660">
        <v>0.50367731296416685</v>
      </c>
    </row>
    <row r="133" spans="1:25" x14ac:dyDescent="0.25">
      <c r="A133" s="443" t="s">
        <v>807</v>
      </c>
      <c r="B133" s="438" t="s">
        <v>86</v>
      </c>
      <c r="C133" s="439" t="s">
        <v>89</v>
      </c>
      <c r="D133" s="437" t="s">
        <v>115</v>
      </c>
      <c r="E133" s="591">
        <v>39</v>
      </c>
      <c r="F133" s="591">
        <v>1546</v>
      </c>
      <c r="G133" s="628">
        <v>0.70151153302582625</v>
      </c>
      <c r="H133" s="591">
        <v>1363</v>
      </c>
      <c r="I133" s="591">
        <v>570</v>
      </c>
      <c r="J133" s="659">
        <v>0.42326598908779561</v>
      </c>
      <c r="K133" s="659">
        <v>1.5222392736015484E-2</v>
      </c>
      <c r="L133" s="659">
        <v>0.39367493935483949</v>
      </c>
      <c r="M133" s="659">
        <v>0.45327802832563457</v>
      </c>
      <c r="N133" s="591">
        <v>6</v>
      </c>
      <c r="O133" s="591">
        <v>5</v>
      </c>
      <c r="P133" s="659"/>
      <c r="Q133" s="659"/>
      <c r="R133" s="659"/>
      <c r="S133" s="660"/>
      <c r="T133" s="705">
        <v>1369</v>
      </c>
      <c r="U133" s="705">
        <v>575</v>
      </c>
      <c r="V133" s="660">
        <v>0.42634277121500214</v>
      </c>
      <c r="W133" s="660">
        <v>1.5205453141853776E-2</v>
      </c>
      <c r="X133" s="660">
        <v>0.39677551192042687</v>
      </c>
      <c r="Y133" s="660">
        <v>0.45631248065796709</v>
      </c>
    </row>
    <row r="134" spans="1:25" x14ac:dyDescent="0.25">
      <c r="A134" s="443" t="s">
        <v>807</v>
      </c>
      <c r="B134" s="438" t="s">
        <v>86</v>
      </c>
      <c r="C134" s="439" t="s">
        <v>91</v>
      </c>
      <c r="D134" s="437" t="s">
        <v>115</v>
      </c>
      <c r="E134" s="591">
        <v>21</v>
      </c>
      <c r="F134" s="591">
        <v>693</v>
      </c>
      <c r="G134" s="628">
        <v>0.29848846697417364</v>
      </c>
      <c r="H134" s="591">
        <v>641</v>
      </c>
      <c r="I134" s="591">
        <v>391</v>
      </c>
      <c r="J134" s="659">
        <v>0.60362359505055541</v>
      </c>
      <c r="K134" s="659">
        <v>2.1912268193798594E-2</v>
      </c>
      <c r="L134" s="659">
        <v>0.56017798731864399</v>
      </c>
      <c r="M134" s="659">
        <v>0.64586937608492634</v>
      </c>
      <c r="N134" s="591">
        <v>5</v>
      </c>
      <c r="O134" s="591">
        <v>3</v>
      </c>
      <c r="P134" s="659"/>
      <c r="Q134" s="659"/>
      <c r="R134" s="659"/>
      <c r="S134" s="660"/>
      <c r="T134" s="705">
        <v>646</v>
      </c>
      <c r="U134" s="705">
        <v>394</v>
      </c>
      <c r="V134" s="660">
        <v>0.60220863357653298</v>
      </c>
      <c r="W134" s="660">
        <v>2.1841025984011789E-2</v>
      </c>
      <c r="X134" s="660">
        <v>0.55891435319283245</v>
      </c>
      <c r="Y134" s="660">
        <v>0.64432855296015223</v>
      </c>
    </row>
    <row r="135" spans="1:25" x14ac:dyDescent="0.25">
      <c r="A135" s="443" t="s">
        <v>807</v>
      </c>
      <c r="B135" s="438" t="s">
        <v>86</v>
      </c>
      <c r="C135" s="437" t="s">
        <v>84</v>
      </c>
      <c r="D135" s="439" t="s">
        <v>116</v>
      </c>
      <c r="E135" s="591"/>
      <c r="F135" s="591"/>
      <c r="G135" s="628">
        <v>0.72922213091212151</v>
      </c>
      <c r="H135" s="591">
        <v>1646</v>
      </c>
      <c r="I135" s="591">
        <v>838</v>
      </c>
      <c r="J135" s="659">
        <v>0.53556876471274495</v>
      </c>
      <c r="K135" s="659">
        <v>1.3956014601762245E-2</v>
      </c>
      <c r="L135" s="659">
        <v>0.50816079857464758</v>
      </c>
      <c r="M135" s="659">
        <v>0.56281571094740168</v>
      </c>
      <c r="N135" s="591">
        <v>6</v>
      </c>
      <c r="O135" s="591">
        <v>4</v>
      </c>
      <c r="P135" s="659"/>
      <c r="Q135" s="659"/>
      <c r="R135" s="659"/>
      <c r="S135" s="660"/>
      <c r="T135" s="705">
        <v>1652</v>
      </c>
      <c r="U135" s="705">
        <v>842</v>
      </c>
      <c r="V135" s="660">
        <v>0.53647909663066295</v>
      </c>
      <c r="W135" s="660">
        <v>1.3928681765128259E-2</v>
      </c>
      <c r="X135" s="660">
        <v>0.50912279410433514</v>
      </c>
      <c r="Y135" s="660">
        <v>0.5636708602616205</v>
      </c>
    </row>
    <row r="136" spans="1:25" x14ac:dyDescent="0.25">
      <c r="A136" s="452" t="s">
        <v>807</v>
      </c>
      <c r="B136" s="450" t="s">
        <v>86</v>
      </c>
      <c r="C136" s="442" t="s">
        <v>84</v>
      </c>
      <c r="D136" s="451" t="s">
        <v>117</v>
      </c>
      <c r="E136" s="678"/>
      <c r="F136" s="678"/>
      <c r="G136" s="732">
        <v>0.27077786908787854</v>
      </c>
      <c r="H136" s="678">
        <v>358</v>
      </c>
      <c r="I136" s="678">
        <v>123</v>
      </c>
      <c r="J136" s="712">
        <v>0.31722363975708195</v>
      </c>
      <c r="K136" s="712">
        <v>2.6116713252949574E-2</v>
      </c>
      <c r="L136" s="712">
        <v>0.26787144222983972</v>
      </c>
      <c r="M136" s="712">
        <v>0.36989049727169288</v>
      </c>
      <c r="N136" s="678">
        <v>5</v>
      </c>
      <c r="O136" s="678">
        <v>4</v>
      </c>
      <c r="P136" s="712"/>
      <c r="Q136" s="712"/>
      <c r="R136" s="712"/>
      <c r="S136" s="723"/>
      <c r="T136" s="706">
        <v>363</v>
      </c>
      <c r="U136" s="706">
        <v>127</v>
      </c>
      <c r="V136" s="723">
        <v>0.32360204740782927</v>
      </c>
      <c r="W136" s="723">
        <v>2.6075578031603736E-2</v>
      </c>
      <c r="X136" s="723">
        <v>0.27424958793498716</v>
      </c>
      <c r="Y136" s="723">
        <v>0.37611029189176276</v>
      </c>
    </row>
    <row r="137" spans="1:25" x14ac:dyDescent="0.25">
      <c r="A137" s="453" t="s">
        <v>807</v>
      </c>
      <c r="B137" s="440" t="s">
        <v>86</v>
      </c>
      <c r="C137" s="441" t="s">
        <v>84</v>
      </c>
      <c r="D137" s="441" t="s">
        <v>115</v>
      </c>
      <c r="E137" s="642">
        <v>44</v>
      </c>
      <c r="F137" s="642">
        <v>2239</v>
      </c>
      <c r="G137" s="629">
        <v>1</v>
      </c>
      <c r="H137" s="642">
        <v>2004</v>
      </c>
      <c r="I137" s="642">
        <v>961</v>
      </c>
      <c r="J137" s="661">
        <v>0.47692930072089773</v>
      </c>
      <c r="K137" s="661">
        <v>1.2695362497461147E-2</v>
      </c>
      <c r="L137" s="661">
        <v>0.45210936274228003</v>
      </c>
      <c r="M137" s="661">
        <v>0.50183542882351184</v>
      </c>
      <c r="N137" s="642">
        <v>11</v>
      </c>
      <c r="O137" s="642">
        <v>8</v>
      </c>
      <c r="P137" s="661"/>
      <c r="Q137" s="661"/>
      <c r="R137" s="661"/>
      <c r="S137" s="662"/>
      <c r="T137" s="650">
        <v>2015</v>
      </c>
      <c r="U137" s="650">
        <v>969</v>
      </c>
      <c r="V137" s="662">
        <v>0.47883670286439051</v>
      </c>
      <c r="W137" s="662">
        <v>1.2663783830904985E-2</v>
      </c>
      <c r="X137" s="662">
        <v>0.45407473799843229</v>
      </c>
      <c r="Y137" s="662">
        <v>0.50367731296416685</v>
      </c>
    </row>
    <row r="138" spans="1:25" x14ac:dyDescent="0.25">
      <c r="A138" s="94" t="s">
        <v>842</v>
      </c>
      <c r="B138" s="94" t="s">
        <v>844</v>
      </c>
      <c r="C138" s="67" t="s">
        <v>25</v>
      </c>
      <c r="D138" s="68" t="s">
        <v>116</v>
      </c>
      <c r="E138" s="684">
        <v>30</v>
      </c>
      <c r="F138" s="684">
        <v>13.799999237060547</v>
      </c>
      <c r="G138" s="733">
        <v>7.2743336204439402E-4</v>
      </c>
      <c r="H138" s="684">
        <v>19</v>
      </c>
      <c r="I138" s="684">
        <v>16</v>
      </c>
      <c r="J138" s="713">
        <v>1</v>
      </c>
      <c r="K138" s="713">
        <v>0</v>
      </c>
      <c r="L138" s="713"/>
      <c r="M138" s="713"/>
      <c r="N138" s="684"/>
      <c r="O138" s="684"/>
      <c r="P138" s="713"/>
      <c r="Q138" s="713"/>
      <c r="R138" s="713"/>
      <c r="S138" s="713"/>
      <c r="T138" s="684">
        <v>19</v>
      </c>
      <c r="U138" s="684">
        <v>16</v>
      </c>
      <c r="V138" s="713">
        <v>1</v>
      </c>
      <c r="W138" s="713">
        <v>0</v>
      </c>
      <c r="X138" s="713"/>
      <c r="Y138" s="713"/>
    </row>
    <row r="139" spans="1:25" x14ac:dyDescent="0.25">
      <c r="A139" s="94" t="s">
        <v>842</v>
      </c>
      <c r="B139" s="94" t="s">
        <v>844</v>
      </c>
      <c r="C139" s="67" t="s">
        <v>25</v>
      </c>
      <c r="D139" s="68" t="s">
        <v>117</v>
      </c>
      <c r="E139" s="586" t="s">
        <v>445</v>
      </c>
      <c r="F139" s="586"/>
      <c r="G139" s="601"/>
      <c r="H139" s="586"/>
      <c r="I139" s="586"/>
      <c r="J139" s="485"/>
      <c r="K139" s="485"/>
      <c r="L139" s="485"/>
      <c r="M139" s="485"/>
      <c r="N139" s="586"/>
      <c r="O139" s="586"/>
      <c r="P139" s="485"/>
      <c r="Q139" s="485"/>
      <c r="R139" s="485"/>
      <c r="S139" s="485"/>
      <c r="T139" s="586"/>
      <c r="U139" s="586"/>
      <c r="V139" s="485"/>
      <c r="W139" s="485"/>
      <c r="X139" s="485"/>
      <c r="Y139" s="485"/>
    </row>
    <row r="140" spans="1:25" x14ac:dyDescent="0.25">
      <c r="A140" s="85" t="s">
        <v>842</v>
      </c>
      <c r="B140" s="85" t="s">
        <v>841</v>
      </c>
      <c r="C140" s="16" t="s">
        <v>89</v>
      </c>
      <c r="D140" s="14" t="s">
        <v>115</v>
      </c>
      <c r="E140" s="685">
        <f>E138</f>
        <v>30</v>
      </c>
      <c r="F140" s="685">
        <f t="shared" ref="F140:Y140" si="0">F138</f>
        <v>13.799999237060547</v>
      </c>
      <c r="G140" s="734">
        <f t="shared" si="0"/>
        <v>7.2743336204439402E-4</v>
      </c>
      <c r="H140" s="685">
        <f t="shared" si="0"/>
        <v>19</v>
      </c>
      <c r="I140" s="685">
        <f t="shared" si="0"/>
        <v>16</v>
      </c>
      <c r="J140" s="489">
        <f t="shared" si="0"/>
        <v>1</v>
      </c>
      <c r="K140" s="489">
        <f t="shared" si="0"/>
        <v>0</v>
      </c>
      <c r="L140" s="489">
        <f t="shared" si="0"/>
        <v>0</v>
      </c>
      <c r="M140" s="489">
        <f t="shared" si="0"/>
        <v>0</v>
      </c>
      <c r="N140" s="685">
        <f t="shared" si="0"/>
        <v>0</v>
      </c>
      <c r="O140" s="685">
        <f t="shared" si="0"/>
        <v>0</v>
      </c>
      <c r="P140" s="489"/>
      <c r="Q140" s="489"/>
      <c r="R140" s="489"/>
      <c r="S140" s="489"/>
      <c r="T140" s="685">
        <f t="shared" si="0"/>
        <v>19</v>
      </c>
      <c r="U140" s="685">
        <f t="shared" si="0"/>
        <v>16</v>
      </c>
      <c r="V140" s="489">
        <f t="shared" si="0"/>
        <v>1</v>
      </c>
      <c r="W140" s="489">
        <f t="shared" si="0"/>
        <v>0</v>
      </c>
      <c r="X140" s="489">
        <f t="shared" si="0"/>
        <v>0</v>
      </c>
      <c r="Y140" s="489">
        <f t="shared" si="0"/>
        <v>0</v>
      </c>
    </row>
    <row r="141" spans="1:25" x14ac:dyDescent="0.25">
      <c r="A141" s="94" t="s">
        <v>842</v>
      </c>
      <c r="B141" s="94" t="s">
        <v>844</v>
      </c>
      <c r="C141" s="67" t="s">
        <v>87</v>
      </c>
      <c r="D141" s="68" t="s">
        <v>116</v>
      </c>
      <c r="E141" s="684">
        <v>30</v>
      </c>
      <c r="F141" s="684">
        <v>13.799999237060547</v>
      </c>
      <c r="G141" s="733">
        <v>6.4118427690118551E-4</v>
      </c>
      <c r="H141" s="684">
        <v>34</v>
      </c>
      <c r="I141" s="684">
        <v>32</v>
      </c>
      <c r="J141" s="713">
        <v>0.96638655541880525</v>
      </c>
      <c r="K141" s="713">
        <v>3.3742572950343483E-2</v>
      </c>
      <c r="L141" s="713">
        <v>0.89715251453472822</v>
      </c>
      <c r="M141" s="713">
        <v>1.0356205963028824</v>
      </c>
      <c r="N141" s="684"/>
      <c r="O141" s="684"/>
      <c r="P141" s="713"/>
      <c r="Q141" s="713"/>
      <c r="R141" s="713"/>
      <c r="S141" s="713"/>
      <c r="T141" s="684">
        <v>34</v>
      </c>
      <c r="U141" s="684">
        <v>32</v>
      </c>
      <c r="V141" s="713">
        <v>0.96638655541880525</v>
      </c>
      <c r="W141" s="713">
        <v>3.3742572950343483E-2</v>
      </c>
      <c r="X141" s="713">
        <v>0.89715251453472822</v>
      </c>
      <c r="Y141" s="713">
        <v>1.0356205963028824</v>
      </c>
    </row>
    <row r="142" spans="1:25" x14ac:dyDescent="0.25">
      <c r="A142" s="94" t="s">
        <v>842</v>
      </c>
      <c r="B142" s="94" t="s">
        <v>844</v>
      </c>
      <c r="C142" s="67" t="s">
        <v>87</v>
      </c>
      <c r="D142" s="68" t="s">
        <v>117</v>
      </c>
      <c r="E142" s="586" t="s">
        <v>445</v>
      </c>
      <c r="F142" s="586"/>
      <c r="G142" s="601"/>
      <c r="H142" s="586"/>
      <c r="I142" s="586"/>
      <c r="J142" s="485"/>
      <c r="K142" s="485"/>
      <c r="L142" s="485"/>
      <c r="M142" s="485"/>
      <c r="N142" s="586"/>
      <c r="O142" s="586"/>
      <c r="P142" s="485"/>
      <c r="Q142" s="485"/>
      <c r="R142" s="485"/>
      <c r="S142" s="485"/>
      <c r="T142" s="586"/>
      <c r="U142" s="586"/>
      <c r="V142" s="485"/>
      <c r="W142" s="485"/>
      <c r="X142" s="485"/>
      <c r="Y142" s="485"/>
    </row>
    <row r="143" spans="1:25" x14ac:dyDescent="0.25">
      <c r="A143" s="85" t="s">
        <v>842</v>
      </c>
      <c r="B143" s="85" t="s">
        <v>841</v>
      </c>
      <c r="C143" s="16" t="s">
        <v>91</v>
      </c>
      <c r="D143" s="14" t="s">
        <v>115</v>
      </c>
      <c r="E143" s="685">
        <f>E141</f>
        <v>30</v>
      </c>
      <c r="F143" s="685">
        <f t="shared" ref="F143:Y143" si="1">F141</f>
        <v>13.799999237060547</v>
      </c>
      <c r="G143" s="734">
        <f t="shared" si="1"/>
        <v>6.4118427690118551E-4</v>
      </c>
      <c r="H143" s="685">
        <f t="shared" si="1"/>
        <v>34</v>
      </c>
      <c r="I143" s="685">
        <f t="shared" si="1"/>
        <v>32</v>
      </c>
      <c r="J143" s="489">
        <f t="shared" si="1"/>
        <v>0.96638655541880525</v>
      </c>
      <c r="K143" s="489">
        <f t="shared" si="1"/>
        <v>3.3742572950343483E-2</v>
      </c>
      <c r="L143" s="489">
        <f t="shared" si="1"/>
        <v>0.89715251453472822</v>
      </c>
      <c r="M143" s="489">
        <f t="shared" si="1"/>
        <v>1.0356205963028824</v>
      </c>
      <c r="N143" s="685">
        <f t="shared" si="1"/>
        <v>0</v>
      </c>
      <c r="O143" s="685">
        <f t="shared" si="1"/>
        <v>0</v>
      </c>
      <c r="P143" s="489"/>
      <c r="Q143" s="489"/>
      <c r="R143" s="489"/>
      <c r="S143" s="489"/>
      <c r="T143" s="685">
        <f t="shared" si="1"/>
        <v>34</v>
      </c>
      <c r="U143" s="685">
        <f t="shared" si="1"/>
        <v>32</v>
      </c>
      <c r="V143" s="489">
        <f t="shared" si="1"/>
        <v>0.96638655541880525</v>
      </c>
      <c r="W143" s="489">
        <f t="shared" si="1"/>
        <v>3.3742572950343483E-2</v>
      </c>
      <c r="X143" s="489">
        <f t="shared" si="1"/>
        <v>0.89715251453472822</v>
      </c>
      <c r="Y143" s="489">
        <f t="shared" si="1"/>
        <v>1.0356205963028824</v>
      </c>
    </row>
    <row r="144" spans="1:25" x14ac:dyDescent="0.25">
      <c r="A144" s="85" t="s">
        <v>842</v>
      </c>
      <c r="B144" s="85" t="s">
        <v>841</v>
      </c>
      <c r="C144" s="14" t="s">
        <v>84</v>
      </c>
      <c r="D144" s="16" t="s">
        <v>116</v>
      </c>
      <c r="E144" s="685">
        <f>E128</f>
        <v>0</v>
      </c>
      <c r="F144" s="685">
        <f t="shared" ref="F144:Y144" si="2">F128</f>
        <v>0</v>
      </c>
      <c r="G144" s="734">
        <f t="shared" si="2"/>
        <v>6.2665119492586158E-2</v>
      </c>
      <c r="H144" s="685">
        <f t="shared" si="2"/>
        <v>82</v>
      </c>
      <c r="I144" s="685">
        <f t="shared" si="2"/>
        <v>25</v>
      </c>
      <c r="J144" s="489">
        <f t="shared" si="2"/>
        <v>0.26463127541412723</v>
      </c>
      <c r="K144" s="489">
        <f t="shared" si="2"/>
        <v>5.2587088271666714E-2</v>
      </c>
      <c r="L144" s="489">
        <f t="shared" si="2"/>
        <v>0.17249292266833588</v>
      </c>
      <c r="M144" s="489">
        <f t="shared" si="2"/>
        <v>0.3756783008209974</v>
      </c>
      <c r="N144" s="685">
        <f t="shared" si="2"/>
        <v>2</v>
      </c>
      <c r="O144" s="685">
        <f t="shared" si="2"/>
        <v>1</v>
      </c>
      <c r="P144" s="489"/>
      <c r="Q144" s="489"/>
      <c r="R144" s="489"/>
      <c r="S144" s="489"/>
      <c r="T144" s="685">
        <f t="shared" si="2"/>
        <v>84</v>
      </c>
      <c r="U144" s="685">
        <f t="shared" si="2"/>
        <v>26</v>
      </c>
      <c r="V144" s="489">
        <f t="shared" si="2"/>
        <v>0.26772178468325475</v>
      </c>
      <c r="W144" s="489">
        <f t="shared" si="2"/>
        <v>5.2104053392326891E-2</v>
      </c>
      <c r="X144" s="489">
        <f t="shared" si="2"/>
        <v>0.17613191196458028</v>
      </c>
      <c r="Y144" s="489">
        <f t="shared" si="2"/>
        <v>0.37750716533071271</v>
      </c>
    </row>
    <row r="145" spans="1:25" x14ac:dyDescent="0.25">
      <c r="A145" s="85" t="s">
        <v>842</v>
      </c>
      <c r="B145" s="85" t="s">
        <v>841</v>
      </c>
      <c r="C145" s="14" t="s">
        <v>84</v>
      </c>
      <c r="D145" s="16" t="s">
        <v>117</v>
      </c>
      <c r="E145" s="490" t="s">
        <v>445</v>
      </c>
      <c r="F145" s="490"/>
      <c r="G145" s="505"/>
      <c r="H145" s="490"/>
      <c r="I145" s="490"/>
      <c r="J145" s="488"/>
      <c r="K145" s="488"/>
      <c r="L145" s="488"/>
      <c r="M145" s="488"/>
      <c r="N145" s="490"/>
      <c r="O145" s="490"/>
      <c r="P145" s="488"/>
      <c r="Q145" s="488"/>
      <c r="R145" s="488"/>
      <c r="S145" s="488"/>
      <c r="T145" s="490"/>
      <c r="U145" s="490"/>
      <c r="V145" s="488"/>
      <c r="W145" s="488"/>
      <c r="X145" s="488"/>
      <c r="Y145" s="488"/>
    </row>
    <row r="146" spans="1:25" x14ac:dyDescent="0.25">
      <c r="A146" s="386" t="s">
        <v>842</v>
      </c>
      <c r="B146" s="95" t="s">
        <v>843</v>
      </c>
      <c r="C146" s="19" t="s">
        <v>84</v>
      </c>
      <c r="D146" s="480" t="s">
        <v>115</v>
      </c>
      <c r="E146" s="514">
        <f>E144</f>
        <v>0</v>
      </c>
      <c r="F146" s="514">
        <f t="shared" ref="F146:Y146" si="3">F144</f>
        <v>0</v>
      </c>
      <c r="G146" s="630">
        <f t="shared" si="3"/>
        <v>6.2665119492586158E-2</v>
      </c>
      <c r="H146" s="514">
        <f t="shared" si="3"/>
        <v>82</v>
      </c>
      <c r="I146" s="514">
        <f t="shared" si="3"/>
        <v>25</v>
      </c>
      <c r="J146" s="663">
        <f t="shared" si="3"/>
        <v>0.26463127541412723</v>
      </c>
      <c r="K146" s="663">
        <f t="shared" si="3"/>
        <v>5.2587088271666714E-2</v>
      </c>
      <c r="L146" s="663">
        <f t="shared" si="3"/>
        <v>0.17249292266833588</v>
      </c>
      <c r="M146" s="663">
        <f t="shared" si="3"/>
        <v>0.3756783008209974</v>
      </c>
      <c r="N146" s="514">
        <f t="shared" si="3"/>
        <v>2</v>
      </c>
      <c r="O146" s="514">
        <f t="shared" si="3"/>
        <v>1</v>
      </c>
      <c r="P146" s="663"/>
      <c r="Q146" s="663"/>
      <c r="R146" s="663"/>
      <c r="S146" s="663"/>
      <c r="T146" s="514">
        <f t="shared" si="3"/>
        <v>84</v>
      </c>
      <c r="U146" s="514">
        <f t="shared" si="3"/>
        <v>26</v>
      </c>
      <c r="V146" s="663">
        <f t="shared" si="3"/>
        <v>0.26772178468325475</v>
      </c>
      <c r="W146" s="663">
        <f t="shared" si="3"/>
        <v>5.2104053392326891E-2</v>
      </c>
      <c r="X146" s="663">
        <f t="shared" si="3"/>
        <v>0.17613191196458028</v>
      </c>
      <c r="Y146" s="663">
        <f t="shared" si="3"/>
        <v>0.37750716533071271</v>
      </c>
    </row>
    <row r="147" spans="1:25" x14ac:dyDescent="0.25">
      <c r="A147" s="94" t="s">
        <v>842</v>
      </c>
      <c r="B147" s="94" t="s">
        <v>28</v>
      </c>
      <c r="C147" s="67" t="s">
        <v>25</v>
      </c>
      <c r="D147" s="68" t="s">
        <v>116</v>
      </c>
      <c r="E147" s="684">
        <v>25</v>
      </c>
      <c r="F147" s="684">
        <v>55.899997711181641</v>
      </c>
      <c r="G147" s="733">
        <v>3.7099096924066544E-2</v>
      </c>
      <c r="H147" s="684">
        <v>50</v>
      </c>
      <c r="I147" s="684">
        <v>44</v>
      </c>
      <c r="J147" s="713">
        <v>0.91429227961182935</v>
      </c>
      <c r="K147" s="713">
        <v>8.8181814750515397E-2</v>
      </c>
      <c r="L147" s="713">
        <v>0.72378705095480744</v>
      </c>
      <c r="M147" s="713">
        <v>1.1047975082688513</v>
      </c>
      <c r="N147" s="684"/>
      <c r="O147" s="684"/>
      <c r="P147" s="713"/>
      <c r="Q147" s="713"/>
      <c r="R147" s="713"/>
      <c r="S147" s="713"/>
      <c r="T147" s="684">
        <v>50</v>
      </c>
      <c r="U147" s="684">
        <v>44</v>
      </c>
      <c r="V147" s="713">
        <v>0.91429227961182935</v>
      </c>
      <c r="W147" s="713">
        <v>8.8181814750515397E-2</v>
      </c>
      <c r="X147" s="713">
        <v>0.72378705095480744</v>
      </c>
      <c r="Y147" s="713">
        <v>1.1047975082688513</v>
      </c>
    </row>
    <row r="148" spans="1:25" x14ac:dyDescent="0.25">
      <c r="A148" s="94" t="s">
        <v>842</v>
      </c>
      <c r="B148" s="94" t="s">
        <v>28</v>
      </c>
      <c r="C148" s="67" t="s">
        <v>25</v>
      </c>
      <c r="D148" s="68" t="s">
        <v>117</v>
      </c>
      <c r="E148" s="586" t="s">
        <v>445</v>
      </c>
      <c r="F148" s="586"/>
      <c r="G148" s="601"/>
      <c r="H148" s="586"/>
      <c r="I148" s="586"/>
      <c r="J148" s="485"/>
      <c r="K148" s="485"/>
      <c r="L148" s="485"/>
      <c r="M148" s="485"/>
      <c r="N148" s="586"/>
      <c r="O148" s="586"/>
      <c r="P148" s="485"/>
      <c r="Q148" s="485"/>
      <c r="R148" s="485"/>
      <c r="S148" s="485"/>
      <c r="T148" s="586"/>
      <c r="U148" s="586"/>
      <c r="V148" s="485"/>
      <c r="W148" s="485"/>
      <c r="X148" s="485"/>
      <c r="Y148" s="485"/>
    </row>
    <row r="149" spans="1:25" x14ac:dyDescent="0.25">
      <c r="A149" s="85" t="s">
        <v>842</v>
      </c>
      <c r="B149" s="85" t="s">
        <v>28</v>
      </c>
      <c r="C149" s="16" t="s">
        <v>89</v>
      </c>
      <c r="D149" s="14" t="s">
        <v>115</v>
      </c>
      <c r="E149" s="490">
        <f>E147</f>
        <v>25</v>
      </c>
      <c r="F149" s="490">
        <f t="shared" ref="F149:Y149" si="4">F147</f>
        <v>55.899997711181641</v>
      </c>
      <c r="G149" s="505">
        <f t="shared" si="4"/>
        <v>3.7099096924066544E-2</v>
      </c>
      <c r="H149" s="490">
        <f t="shared" si="4"/>
        <v>50</v>
      </c>
      <c r="I149" s="490">
        <f t="shared" si="4"/>
        <v>44</v>
      </c>
      <c r="J149" s="488">
        <f t="shared" si="4"/>
        <v>0.91429227961182935</v>
      </c>
      <c r="K149" s="488">
        <f t="shared" si="4"/>
        <v>8.8181814750515397E-2</v>
      </c>
      <c r="L149" s="488">
        <f t="shared" si="4"/>
        <v>0.72378705095480744</v>
      </c>
      <c r="M149" s="488">
        <f t="shared" si="4"/>
        <v>1.1047975082688513</v>
      </c>
      <c r="N149" s="490">
        <f t="shared" si="4"/>
        <v>0</v>
      </c>
      <c r="O149" s="490">
        <f t="shared" si="4"/>
        <v>0</v>
      </c>
      <c r="P149" s="488"/>
      <c r="Q149" s="488"/>
      <c r="R149" s="488"/>
      <c r="S149" s="488"/>
      <c r="T149" s="490">
        <f t="shared" si="4"/>
        <v>50</v>
      </c>
      <c r="U149" s="490">
        <f t="shared" si="4"/>
        <v>44</v>
      </c>
      <c r="V149" s="488">
        <f t="shared" si="4"/>
        <v>0.91429227961182935</v>
      </c>
      <c r="W149" s="488">
        <f t="shared" si="4"/>
        <v>8.8181814750515397E-2</v>
      </c>
      <c r="X149" s="488">
        <f t="shared" si="4"/>
        <v>0.72378705095480744</v>
      </c>
      <c r="Y149" s="488">
        <f t="shared" si="4"/>
        <v>1.1047975082688513</v>
      </c>
    </row>
    <row r="150" spans="1:25" x14ac:dyDescent="0.25">
      <c r="A150" s="94" t="s">
        <v>842</v>
      </c>
      <c r="B150" s="94" t="s">
        <v>28</v>
      </c>
      <c r="C150" s="67" t="s">
        <v>87</v>
      </c>
      <c r="D150" s="68" t="s">
        <v>116</v>
      </c>
      <c r="E150" s="684">
        <v>25</v>
      </c>
      <c r="F150" s="684">
        <v>1693.5</v>
      </c>
      <c r="G150" s="733">
        <v>0.12975306808948517</v>
      </c>
      <c r="H150" s="684">
        <v>592</v>
      </c>
      <c r="I150" s="684">
        <v>503</v>
      </c>
      <c r="J150" s="713">
        <v>0.89296697237760803</v>
      </c>
      <c r="K150" s="713">
        <v>1.3286418748712935E-2</v>
      </c>
      <c r="L150" s="713">
        <v>0.86686874317631235</v>
      </c>
      <c r="M150" s="713">
        <v>0.9190652015789037</v>
      </c>
      <c r="N150" s="684">
        <v>1</v>
      </c>
      <c r="O150" s="684">
        <v>1</v>
      </c>
      <c r="P150" s="713"/>
      <c r="Q150" s="713"/>
      <c r="R150" s="713"/>
      <c r="S150" s="713"/>
      <c r="T150" s="684">
        <v>593</v>
      </c>
      <c r="U150" s="684">
        <v>504</v>
      </c>
      <c r="V150" s="713">
        <v>0.89296697237760803</v>
      </c>
      <c r="W150" s="713">
        <v>1.3286418748712935E-2</v>
      </c>
      <c r="X150" s="713">
        <v>0.86686874317631235</v>
      </c>
      <c r="Y150" s="713">
        <v>0.9190652015789037</v>
      </c>
    </row>
    <row r="151" spans="1:25" x14ac:dyDescent="0.25">
      <c r="A151" s="94" t="s">
        <v>842</v>
      </c>
      <c r="B151" s="94" t="s">
        <v>28</v>
      </c>
      <c r="C151" s="67" t="s">
        <v>87</v>
      </c>
      <c r="D151" s="68" t="s">
        <v>117</v>
      </c>
      <c r="E151" s="586" t="s">
        <v>445</v>
      </c>
      <c r="F151" s="586"/>
      <c r="G151" s="601"/>
      <c r="H151" s="586"/>
      <c r="I151" s="586"/>
      <c r="J151" s="485"/>
      <c r="K151" s="485"/>
      <c r="L151" s="485"/>
      <c r="M151" s="485"/>
      <c r="N151" s="586"/>
      <c r="O151" s="586"/>
      <c r="P151" s="485"/>
      <c r="Q151" s="485"/>
      <c r="R151" s="485"/>
      <c r="S151" s="485"/>
      <c r="T151" s="586"/>
      <c r="U151" s="586"/>
      <c r="V151" s="485"/>
      <c r="W151" s="485"/>
      <c r="X151" s="485"/>
      <c r="Y151" s="485"/>
    </row>
    <row r="152" spans="1:25" x14ac:dyDescent="0.25">
      <c r="A152" s="85" t="s">
        <v>842</v>
      </c>
      <c r="B152" s="85" t="s">
        <v>28</v>
      </c>
      <c r="C152" s="16" t="s">
        <v>91</v>
      </c>
      <c r="D152" s="14" t="s">
        <v>115</v>
      </c>
      <c r="E152" s="490">
        <f>E150</f>
        <v>25</v>
      </c>
      <c r="F152" s="490">
        <f t="shared" ref="F152:Y152" si="5">F150</f>
        <v>1693.5</v>
      </c>
      <c r="G152" s="505">
        <f t="shared" si="5"/>
        <v>0.12975306808948517</v>
      </c>
      <c r="H152" s="490">
        <f t="shared" si="5"/>
        <v>592</v>
      </c>
      <c r="I152" s="490">
        <f t="shared" si="5"/>
        <v>503</v>
      </c>
      <c r="J152" s="488">
        <f t="shared" si="5"/>
        <v>0.89296697237760803</v>
      </c>
      <c r="K152" s="488">
        <f t="shared" si="5"/>
        <v>1.3286418748712935E-2</v>
      </c>
      <c r="L152" s="488">
        <f t="shared" si="5"/>
        <v>0.86686874317631235</v>
      </c>
      <c r="M152" s="488">
        <f t="shared" si="5"/>
        <v>0.9190652015789037</v>
      </c>
      <c r="N152" s="490">
        <f t="shared" si="5"/>
        <v>1</v>
      </c>
      <c r="O152" s="490">
        <f t="shared" si="5"/>
        <v>1</v>
      </c>
      <c r="P152" s="488"/>
      <c r="Q152" s="488"/>
      <c r="R152" s="488"/>
      <c r="S152" s="488"/>
      <c r="T152" s="490">
        <f t="shared" si="5"/>
        <v>593</v>
      </c>
      <c r="U152" s="490">
        <f t="shared" si="5"/>
        <v>504</v>
      </c>
      <c r="V152" s="488">
        <f t="shared" si="5"/>
        <v>0.89296697237760803</v>
      </c>
      <c r="W152" s="488">
        <f t="shared" si="5"/>
        <v>1.3286418748712935E-2</v>
      </c>
      <c r="X152" s="488">
        <f t="shared" si="5"/>
        <v>0.86686874317631235</v>
      </c>
      <c r="Y152" s="488">
        <f t="shared" si="5"/>
        <v>0.9190652015789037</v>
      </c>
    </row>
    <row r="153" spans="1:25" x14ac:dyDescent="0.25">
      <c r="A153" s="85" t="s">
        <v>842</v>
      </c>
      <c r="B153" s="85" t="s">
        <v>28</v>
      </c>
      <c r="C153" s="14" t="s">
        <v>84</v>
      </c>
      <c r="D153" s="16" t="s">
        <v>116</v>
      </c>
      <c r="E153" s="490">
        <f>E129</f>
        <v>21</v>
      </c>
      <c r="F153" s="490">
        <f t="shared" ref="F153:Y153" si="6">F129</f>
        <v>693</v>
      </c>
      <c r="G153" s="505">
        <f t="shared" si="6"/>
        <v>0.29848846697417364</v>
      </c>
      <c r="H153" s="490">
        <f t="shared" si="6"/>
        <v>641</v>
      </c>
      <c r="I153" s="490">
        <f t="shared" si="6"/>
        <v>391</v>
      </c>
      <c r="J153" s="488">
        <f t="shared" si="6"/>
        <v>0.60362359505055541</v>
      </c>
      <c r="K153" s="488">
        <f t="shared" si="6"/>
        <v>2.1912268193798594E-2</v>
      </c>
      <c r="L153" s="488">
        <f t="shared" si="6"/>
        <v>0.56017798731864399</v>
      </c>
      <c r="M153" s="488">
        <f t="shared" si="6"/>
        <v>0.64586937608492634</v>
      </c>
      <c r="N153" s="490">
        <f t="shared" si="6"/>
        <v>5</v>
      </c>
      <c r="O153" s="490">
        <f t="shared" si="6"/>
        <v>3</v>
      </c>
      <c r="P153" s="488"/>
      <c r="Q153" s="488"/>
      <c r="R153" s="488"/>
      <c r="S153" s="488"/>
      <c r="T153" s="490">
        <f t="shared" si="6"/>
        <v>646</v>
      </c>
      <c r="U153" s="490">
        <f t="shared" si="6"/>
        <v>394</v>
      </c>
      <c r="V153" s="488">
        <f t="shared" si="6"/>
        <v>0.60220863357653298</v>
      </c>
      <c r="W153" s="488">
        <f t="shared" si="6"/>
        <v>2.1841025984011789E-2</v>
      </c>
      <c r="X153" s="488">
        <f t="shared" si="6"/>
        <v>0.55891435319283245</v>
      </c>
      <c r="Y153" s="488">
        <f t="shared" si="6"/>
        <v>0.64432855296015223</v>
      </c>
    </row>
    <row r="154" spans="1:25" x14ac:dyDescent="0.25">
      <c r="A154" s="85" t="s">
        <v>842</v>
      </c>
      <c r="B154" s="85" t="s">
        <v>28</v>
      </c>
      <c r="C154" s="14" t="s">
        <v>84</v>
      </c>
      <c r="D154" s="16" t="s">
        <v>117</v>
      </c>
      <c r="E154" s="490" t="s">
        <v>445</v>
      </c>
      <c r="F154" s="490"/>
      <c r="G154" s="505"/>
      <c r="H154" s="490"/>
      <c r="I154" s="490"/>
      <c r="J154" s="488"/>
      <c r="K154" s="488"/>
      <c r="L154" s="488"/>
      <c r="M154" s="488"/>
      <c r="N154" s="490"/>
      <c r="O154" s="490"/>
      <c r="P154" s="488"/>
      <c r="Q154" s="488"/>
      <c r="R154" s="488"/>
      <c r="S154" s="488"/>
      <c r="T154" s="490"/>
      <c r="U154" s="490"/>
      <c r="V154" s="488"/>
      <c r="W154" s="488"/>
      <c r="X154" s="488"/>
      <c r="Y154" s="488"/>
    </row>
    <row r="155" spans="1:25" x14ac:dyDescent="0.25">
      <c r="A155" s="386" t="s">
        <v>842</v>
      </c>
      <c r="B155" s="95" t="s">
        <v>38</v>
      </c>
      <c r="C155" s="20" t="s">
        <v>84</v>
      </c>
      <c r="D155" s="20" t="s">
        <v>115</v>
      </c>
      <c r="E155" s="564">
        <f>E153</f>
        <v>21</v>
      </c>
      <c r="F155" s="564">
        <f t="shared" ref="F155:Y155" si="7">F153</f>
        <v>693</v>
      </c>
      <c r="G155" s="506">
        <f t="shared" si="7"/>
        <v>0.29848846697417364</v>
      </c>
      <c r="H155" s="564">
        <f t="shared" si="7"/>
        <v>641</v>
      </c>
      <c r="I155" s="564">
        <f t="shared" si="7"/>
        <v>391</v>
      </c>
      <c r="J155" s="493">
        <f t="shared" si="7"/>
        <v>0.60362359505055541</v>
      </c>
      <c r="K155" s="493">
        <f t="shared" si="7"/>
        <v>2.1912268193798594E-2</v>
      </c>
      <c r="L155" s="493">
        <f t="shared" si="7"/>
        <v>0.56017798731864399</v>
      </c>
      <c r="M155" s="493">
        <f t="shared" si="7"/>
        <v>0.64586937608492634</v>
      </c>
      <c r="N155" s="564">
        <f t="shared" si="7"/>
        <v>5</v>
      </c>
      <c r="O155" s="564">
        <f t="shared" si="7"/>
        <v>3</v>
      </c>
      <c r="P155" s="493"/>
      <c r="Q155" s="493"/>
      <c r="R155" s="493"/>
      <c r="S155" s="493"/>
      <c r="T155" s="564">
        <f t="shared" si="7"/>
        <v>646</v>
      </c>
      <c r="U155" s="564">
        <f t="shared" si="7"/>
        <v>394</v>
      </c>
      <c r="V155" s="493">
        <f t="shared" si="7"/>
        <v>0.60220863357653298</v>
      </c>
      <c r="W155" s="493">
        <f t="shared" si="7"/>
        <v>2.1841025984011789E-2</v>
      </c>
      <c r="X155" s="493">
        <f t="shared" si="7"/>
        <v>0.55891435319283245</v>
      </c>
      <c r="Y155" s="493">
        <f t="shared" si="7"/>
        <v>0.64432855296015223</v>
      </c>
    </row>
    <row r="156" spans="1:25" x14ac:dyDescent="0.25">
      <c r="A156" s="94" t="s">
        <v>842</v>
      </c>
      <c r="B156" s="94" t="s">
        <v>29</v>
      </c>
      <c r="C156" s="67" t="s">
        <v>25</v>
      </c>
      <c r="D156" s="68" t="s">
        <v>116</v>
      </c>
      <c r="E156" s="684">
        <v>65</v>
      </c>
      <c r="F156" s="684">
        <v>1162.0999755859375</v>
      </c>
      <c r="G156" s="733">
        <v>0.65799087285995483</v>
      </c>
      <c r="H156" s="684">
        <v>525</v>
      </c>
      <c r="I156" s="684">
        <v>176</v>
      </c>
      <c r="J156" s="713">
        <v>0.30073589658474953</v>
      </c>
      <c r="K156" s="713">
        <v>3.2496446102883547E-2</v>
      </c>
      <c r="L156" s="713">
        <v>0.23686714310559265</v>
      </c>
      <c r="M156" s="713">
        <v>0.36460465006390641</v>
      </c>
      <c r="N156" s="684">
        <v>4</v>
      </c>
      <c r="O156" s="684">
        <v>3</v>
      </c>
      <c r="P156" s="713"/>
      <c r="Q156" s="713"/>
      <c r="R156" s="713"/>
      <c r="S156" s="713"/>
      <c r="T156" s="684">
        <v>529</v>
      </c>
      <c r="U156" s="684">
        <v>179</v>
      </c>
      <c r="V156" s="713">
        <v>0.30210744515311139</v>
      </c>
      <c r="W156" s="713">
        <v>3.2478409110771565E-2</v>
      </c>
      <c r="X156" s="713">
        <v>0.23827414171052341</v>
      </c>
      <c r="Y156" s="713">
        <v>0.36594074859569936</v>
      </c>
    </row>
    <row r="157" spans="1:25" x14ac:dyDescent="0.25">
      <c r="A157" s="94" t="s">
        <v>842</v>
      </c>
      <c r="B157" s="94" t="s">
        <v>29</v>
      </c>
      <c r="C157" s="67" t="s">
        <v>25</v>
      </c>
      <c r="D157" s="68" t="s">
        <v>117</v>
      </c>
      <c r="E157" s="586" t="s">
        <v>445</v>
      </c>
      <c r="F157" s="586"/>
      <c r="G157" s="601"/>
      <c r="H157" s="586"/>
      <c r="I157" s="586"/>
      <c r="J157" s="485"/>
      <c r="K157" s="485"/>
      <c r="L157" s="485"/>
      <c r="M157" s="485"/>
      <c r="N157" s="586"/>
      <c r="O157" s="586"/>
      <c r="P157" s="485"/>
      <c r="Q157" s="485"/>
      <c r="R157" s="485"/>
      <c r="S157" s="485"/>
      <c r="T157" s="586"/>
      <c r="U157" s="586"/>
      <c r="V157" s="485"/>
      <c r="W157" s="485"/>
      <c r="X157" s="485"/>
      <c r="Y157" s="485"/>
    </row>
    <row r="158" spans="1:25" x14ac:dyDescent="0.25">
      <c r="A158" s="85" t="s">
        <v>842</v>
      </c>
      <c r="B158" s="85" t="s">
        <v>29</v>
      </c>
      <c r="C158" s="16" t="s">
        <v>89</v>
      </c>
      <c r="D158" s="14" t="s">
        <v>115</v>
      </c>
      <c r="E158" s="490">
        <f>E156</f>
        <v>65</v>
      </c>
      <c r="F158" s="490">
        <f t="shared" ref="F158:Y158" si="8">F156</f>
        <v>1162.0999755859375</v>
      </c>
      <c r="G158" s="505">
        <f t="shared" si="8"/>
        <v>0.65799087285995483</v>
      </c>
      <c r="H158" s="490">
        <f t="shared" si="8"/>
        <v>525</v>
      </c>
      <c r="I158" s="490">
        <f t="shared" si="8"/>
        <v>176</v>
      </c>
      <c r="J158" s="488">
        <f t="shared" si="8"/>
        <v>0.30073589658474953</v>
      </c>
      <c r="K158" s="488">
        <f t="shared" si="8"/>
        <v>3.2496446102883547E-2</v>
      </c>
      <c r="L158" s="488">
        <f t="shared" si="8"/>
        <v>0.23686714310559265</v>
      </c>
      <c r="M158" s="488">
        <f t="shared" si="8"/>
        <v>0.36460465006390641</v>
      </c>
      <c r="N158" s="490">
        <f t="shared" si="8"/>
        <v>4</v>
      </c>
      <c r="O158" s="490">
        <f t="shared" si="8"/>
        <v>3</v>
      </c>
      <c r="P158" s="488"/>
      <c r="Q158" s="488"/>
      <c r="R158" s="488"/>
      <c r="S158" s="488"/>
      <c r="T158" s="490">
        <f t="shared" si="8"/>
        <v>529</v>
      </c>
      <c r="U158" s="490">
        <f t="shared" si="8"/>
        <v>179</v>
      </c>
      <c r="V158" s="488">
        <f t="shared" si="8"/>
        <v>0.30210744515311139</v>
      </c>
      <c r="W158" s="488">
        <f t="shared" si="8"/>
        <v>3.2478409110771565E-2</v>
      </c>
      <c r="X158" s="488">
        <f t="shared" si="8"/>
        <v>0.23827414171052341</v>
      </c>
      <c r="Y158" s="488">
        <f t="shared" si="8"/>
        <v>0.36594074859569936</v>
      </c>
    </row>
    <row r="159" spans="1:25" x14ac:dyDescent="0.25">
      <c r="A159" s="94" t="s">
        <v>842</v>
      </c>
      <c r="B159" s="94" t="s">
        <v>29</v>
      </c>
      <c r="C159" s="67" t="s">
        <v>87</v>
      </c>
      <c r="D159" s="68" t="s">
        <v>116</v>
      </c>
      <c r="E159" s="684">
        <v>65</v>
      </c>
      <c r="F159" s="684">
        <v>767</v>
      </c>
      <c r="G159" s="733">
        <v>0.17378835380077362</v>
      </c>
      <c r="H159" s="684">
        <v>497</v>
      </c>
      <c r="I159" s="684">
        <v>221</v>
      </c>
      <c r="J159" s="713">
        <v>0.4401499032987829</v>
      </c>
      <c r="K159" s="713">
        <v>3.2055567400214889E-2</v>
      </c>
      <c r="L159" s="713">
        <v>0.37711706958676927</v>
      </c>
      <c r="M159" s="713">
        <v>0.50318273701079652</v>
      </c>
      <c r="N159" s="684">
        <v>14</v>
      </c>
      <c r="O159" s="684">
        <v>4</v>
      </c>
      <c r="P159" s="713"/>
      <c r="Q159" s="713"/>
      <c r="R159" s="713"/>
      <c r="S159" s="713"/>
      <c r="T159" s="684">
        <v>511</v>
      </c>
      <c r="U159" s="684">
        <v>225</v>
      </c>
      <c r="V159" s="713">
        <v>0.43947272399570608</v>
      </c>
      <c r="W159" s="713">
        <v>3.2016522190896728E-2</v>
      </c>
      <c r="X159" s="713">
        <v>0.37651666728019595</v>
      </c>
      <c r="Y159" s="713">
        <v>0.50242878071121622</v>
      </c>
    </row>
    <row r="160" spans="1:25" x14ac:dyDescent="0.25">
      <c r="A160" s="94" t="s">
        <v>842</v>
      </c>
      <c r="B160" s="94" t="s">
        <v>29</v>
      </c>
      <c r="C160" s="67" t="s">
        <v>87</v>
      </c>
      <c r="D160" s="68" t="s">
        <v>117</v>
      </c>
      <c r="E160" s="586" t="s">
        <v>445</v>
      </c>
      <c r="F160" s="586"/>
      <c r="G160" s="601"/>
      <c r="H160" s="586"/>
      <c r="I160" s="586"/>
      <c r="J160" s="485"/>
      <c r="K160" s="485"/>
      <c r="L160" s="485"/>
      <c r="M160" s="485"/>
      <c r="N160" s="586"/>
      <c r="O160" s="586"/>
      <c r="P160" s="485"/>
      <c r="Q160" s="485"/>
      <c r="R160" s="485"/>
      <c r="S160" s="485"/>
      <c r="T160" s="586"/>
      <c r="U160" s="586"/>
      <c r="V160" s="485"/>
      <c r="W160" s="485"/>
      <c r="X160" s="485"/>
      <c r="Y160" s="485"/>
    </row>
    <row r="161" spans="1:25" x14ac:dyDescent="0.25">
      <c r="A161" s="85" t="s">
        <v>842</v>
      </c>
      <c r="B161" s="85" t="s">
        <v>29</v>
      </c>
      <c r="C161" s="16" t="s">
        <v>91</v>
      </c>
      <c r="D161" s="14" t="s">
        <v>115</v>
      </c>
      <c r="E161" s="490">
        <f>E159</f>
        <v>65</v>
      </c>
      <c r="F161" s="490">
        <f t="shared" ref="F161:Y161" si="9">F159</f>
        <v>767</v>
      </c>
      <c r="G161" s="505">
        <f t="shared" si="9"/>
        <v>0.17378835380077362</v>
      </c>
      <c r="H161" s="490">
        <f t="shared" si="9"/>
        <v>497</v>
      </c>
      <c r="I161" s="490">
        <f t="shared" si="9"/>
        <v>221</v>
      </c>
      <c r="J161" s="488">
        <f t="shared" si="9"/>
        <v>0.4401499032987829</v>
      </c>
      <c r="K161" s="488">
        <f t="shared" si="9"/>
        <v>3.2055567400214889E-2</v>
      </c>
      <c r="L161" s="488">
        <f t="shared" si="9"/>
        <v>0.37711706958676927</v>
      </c>
      <c r="M161" s="488">
        <f t="shared" si="9"/>
        <v>0.50318273701079652</v>
      </c>
      <c r="N161" s="490">
        <f t="shared" si="9"/>
        <v>14</v>
      </c>
      <c r="O161" s="490">
        <f t="shared" si="9"/>
        <v>4</v>
      </c>
      <c r="P161" s="488"/>
      <c r="Q161" s="488"/>
      <c r="R161" s="488"/>
      <c r="S161" s="488"/>
      <c r="T161" s="490">
        <f t="shared" si="9"/>
        <v>511</v>
      </c>
      <c r="U161" s="490">
        <f t="shared" si="9"/>
        <v>225</v>
      </c>
      <c r="V161" s="488">
        <f t="shared" si="9"/>
        <v>0.43947272399570608</v>
      </c>
      <c r="W161" s="488">
        <f t="shared" si="9"/>
        <v>3.2016522190896728E-2</v>
      </c>
      <c r="X161" s="488">
        <f t="shared" si="9"/>
        <v>0.37651666728019595</v>
      </c>
      <c r="Y161" s="488">
        <f t="shared" si="9"/>
        <v>0.50242878071121622</v>
      </c>
    </row>
    <row r="162" spans="1:25" x14ac:dyDescent="0.25">
      <c r="A162" s="85" t="s">
        <v>842</v>
      </c>
      <c r="B162" s="85" t="s">
        <v>29</v>
      </c>
      <c r="C162" s="14" t="s">
        <v>84</v>
      </c>
      <c r="D162" s="16" t="s">
        <v>116</v>
      </c>
      <c r="E162" s="490">
        <f>E130</f>
        <v>0</v>
      </c>
      <c r="F162" s="490">
        <f t="shared" ref="F162:Y162" si="10">F130</f>
        <v>0</v>
      </c>
      <c r="G162" s="505">
        <f t="shared" si="10"/>
        <v>0.72922213091212151</v>
      </c>
      <c r="H162" s="490">
        <f t="shared" si="10"/>
        <v>1646</v>
      </c>
      <c r="I162" s="490">
        <f t="shared" si="10"/>
        <v>838</v>
      </c>
      <c r="J162" s="488">
        <f t="shared" si="10"/>
        <v>0.53556876471274495</v>
      </c>
      <c r="K162" s="488">
        <f t="shared" si="10"/>
        <v>1.3956014601762245E-2</v>
      </c>
      <c r="L162" s="488">
        <f t="shared" si="10"/>
        <v>0.50816079857464758</v>
      </c>
      <c r="M162" s="488">
        <f t="shared" si="10"/>
        <v>0.56281571094740168</v>
      </c>
      <c r="N162" s="490">
        <f t="shared" si="10"/>
        <v>6</v>
      </c>
      <c r="O162" s="490">
        <f t="shared" si="10"/>
        <v>4</v>
      </c>
      <c r="P162" s="488"/>
      <c r="Q162" s="488"/>
      <c r="R162" s="488"/>
      <c r="S162" s="488"/>
      <c r="T162" s="490">
        <f t="shared" si="10"/>
        <v>1652</v>
      </c>
      <c r="U162" s="490">
        <f t="shared" si="10"/>
        <v>842</v>
      </c>
      <c r="V162" s="488">
        <f t="shared" si="10"/>
        <v>0.53647909663066295</v>
      </c>
      <c r="W162" s="488">
        <f t="shared" si="10"/>
        <v>1.3928681765128259E-2</v>
      </c>
      <c r="X162" s="488">
        <f t="shared" si="10"/>
        <v>0.50912279410433514</v>
      </c>
      <c r="Y162" s="488">
        <f t="shared" si="10"/>
        <v>0.5636708602616205</v>
      </c>
    </row>
    <row r="163" spans="1:25" x14ac:dyDescent="0.25">
      <c r="A163" s="85" t="s">
        <v>842</v>
      </c>
      <c r="B163" s="85" t="s">
        <v>29</v>
      </c>
      <c r="C163" s="14" t="s">
        <v>84</v>
      </c>
      <c r="D163" s="16" t="s">
        <v>117</v>
      </c>
      <c r="E163" s="490" t="s">
        <v>445</v>
      </c>
      <c r="F163" s="490"/>
      <c r="G163" s="505"/>
      <c r="H163" s="490"/>
      <c r="I163" s="490"/>
      <c r="J163" s="488"/>
      <c r="K163" s="488"/>
      <c r="L163" s="488"/>
      <c r="M163" s="488"/>
      <c r="N163" s="490"/>
      <c r="O163" s="490"/>
      <c r="P163" s="488"/>
      <c r="Q163" s="488"/>
      <c r="R163" s="488"/>
      <c r="S163" s="488"/>
      <c r="T163" s="490"/>
      <c r="U163" s="490"/>
      <c r="V163" s="488"/>
      <c r="W163" s="488"/>
      <c r="X163" s="488"/>
      <c r="Y163" s="488"/>
    </row>
    <row r="164" spans="1:25" x14ac:dyDescent="0.25">
      <c r="A164" s="386" t="s">
        <v>842</v>
      </c>
      <c r="B164" s="95" t="s">
        <v>92</v>
      </c>
      <c r="C164" s="20" t="s">
        <v>84</v>
      </c>
      <c r="D164" s="20" t="s">
        <v>115</v>
      </c>
      <c r="E164" s="564">
        <f>E162</f>
        <v>0</v>
      </c>
      <c r="F164" s="564">
        <f t="shared" ref="F164:Y164" si="11">F162</f>
        <v>0</v>
      </c>
      <c r="G164" s="506">
        <f t="shared" si="11"/>
        <v>0.72922213091212151</v>
      </c>
      <c r="H164" s="564">
        <f t="shared" si="11"/>
        <v>1646</v>
      </c>
      <c r="I164" s="564">
        <f t="shared" si="11"/>
        <v>838</v>
      </c>
      <c r="J164" s="493">
        <f t="shared" si="11"/>
        <v>0.53556876471274495</v>
      </c>
      <c r="K164" s="493">
        <f t="shared" si="11"/>
        <v>1.3956014601762245E-2</v>
      </c>
      <c r="L164" s="493">
        <f t="shared" si="11"/>
        <v>0.50816079857464758</v>
      </c>
      <c r="M164" s="493">
        <f t="shared" si="11"/>
        <v>0.56281571094740168</v>
      </c>
      <c r="N164" s="564">
        <f t="shared" si="11"/>
        <v>6</v>
      </c>
      <c r="O164" s="564">
        <f t="shared" si="11"/>
        <v>4</v>
      </c>
      <c r="P164" s="493"/>
      <c r="Q164" s="493"/>
      <c r="R164" s="493"/>
      <c r="S164" s="493"/>
      <c r="T164" s="564">
        <f t="shared" si="11"/>
        <v>1652</v>
      </c>
      <c r="U164" s="564">
        <f t="shared" si="11"/>
        <v>842</v>
      </c>
      <c r="V164" s="493">
        <f t="shared" si="11"/>
        <v>0.53647909663066295</v>
      </c>
      <c r="W164" s="493">
        <f t="shared" si="11"/>
        <v>1.3928681765128259E-2</v>
      </c>
      <c r="X164" s="493">
        <f t="shared" si="11"/>
        <v>0.50912279410433514</v>
      </c>
      <c r="Y164" s="493">
        <f t="shared" si="11"/>
        <v>0.5636708602616205</v>
      </c>
    </row>
    <row r="165" spans="1:25" x14ac:dyDescent="0.25">
      <c r="A165" s="386" t="s">
        <v>842</v>
      </c>
      <c r="B165" s="87" t="s">
        <v>86</v>
      </c>
      <c r="C165" s="17" t="s">
        <v>89</v>
      </c>
      <c r="D165" s="20" t="s">
        <v>115</v>
      </c>
      <c r="E165" s="514">
        <v>120</v>
      </c>
      <c r="F165" s="514">
        <f>F131</f>
        <v>0</v>
      </c>
      <c r="G165" s="630">
        <v>0.69581735134124756</v>
      </c>
      <c r="H165" s="514">
        <v>594</v>
      </c>
      <c r="I165" s="514">
        <v>236</v>
      </c>
      <c r="J165" s="663">
        <v>0.33418009764541129</v>
      </c>
      <c r="K165" s="663">
        <v>3.3423843246269846E-2</v>
      </c>
      <c r="L165" s="663">
        <v>0.26849661403667607</v>
      </c>
      <c r="M165" s="663">
        <v>0.39986358125414651</v>
      </c>
      <c r="N165" s="514">
        <v>4</v>
      </c>
      <c r="O165" s="514">
        <v>3</v>
      </c>
      <c r="P165" s="663"/>
      <c r="Q165" s="663"/>
      <c r="R165" s="663"/>
      <c r="S165" s="663"/>
      <c r="T165" s="514">
        <v>598</v>
      </c>
      <c r="U165" s="514">
        <v>239</v>
      </c>
      <c r="V165" s="663">
        <v>0.33547708509141777</v>
      </c>
      <c r="W165" s="663">
        <v>3.3400963174066559E-2</v>
      </c>
      <c r="X165" s="663">
        <v>0.26983856467965717</v>
      </c>
      <c r="Y165" s="663">
        <v>0.40111560550317837</v>
      </c>
    </row>
    <row r="166" spans="1:25" x14ac:dyDescent="0.25">
      <c r="A166" s="386" t="s">
        <v>842</v>
      </c>
      <c r="B166" s="87" t="s">
        <v>86</v>
      </c>
      <c r="C166" s="17" t="s">
        <v>91</v>
      </c>
      <c r="D166" s="20" t="s">
        <v>115</v>
      </c>
      <c r="E166" s="514">
        <v>120</v>
      </c>
      <c r="F166" s="514">
        <f>F132</f>
        <v>2239</v>
      </c>
      <c r="G166" s="630">
        <v>0.30418261885643005</v>
      </c>
      <c r="H166" s="514">
        <v>1123</v>
      </c>
      <c r="I166" s="514">
        <v>756</v>
      </c>
      <c r="J166" s="663">
        <v>0.63441419364665197</v>
      </c>
      <c r="K166" s="663">
        <v>2.1027166986823428E-2</v>
      </c>
      <c r="L166" s="663">
        <v>0.59314924089907861</v>
      </c>
      <c r="M166" s="663">
        <v>0.67567914639422533</v>
      </c>
      <c r="N166" s="514">
        <v>15</v>
      </c>
      <c r="O166" s="514">
        <v>5</v>
      </c>
      <c r="P166" s="663">
        <v>0.40529032666700682</v>
      </c>
      <c r="Q166" s="663">
        <v>0.14743295605411891</v>
      </c>
      <c r="R166" s="663">
        <v>8.9078085161762077E-2</v>
      </c>
      <c r="S166" s="663">
        <v>0.72150256817225156</v>
      </c>
      <c r="T166" s="514">
        <v>1138</v>
      </c>
      <c r="U166" s="514">
        <v>239</v>
      </c>
      <c r="V166" s="663">
        <v>0.63402730144858432</v>
      </c>
      <c r="W166" s="663">
        <v>2.1014433905129252E-2</v>
      </c>
      <c r="X166" s="663">
        <v>0.59278733685156726</v>
      </c>
      <c r="Y166" s="663">
        <v>0.67526726604560139</v>
      </c>
    </row>
    <row r="167" spans="1:25" x14ac:dyDescent="0.25">
      <c r="A167" s="386" t="s">
        <v>842</v>
      </c>
      <c r="B167" s="87" t="s">
        <v>86</v>
      </c>
      <c r="C167" s="20" t="s">
        <v>84</v>
      </c>
      <c r="D167" s="17" t="s">
        <v>116</v>
      </c>
      <c r="E167" s="564">
        <f>E169</f>
        <v>120</v>
      </c>
      <c r="F167" s="564">
        <f t="shared" ref="F167:Y167" si="12">F169</f>
        <v>3725.199951171875</v>
      </c>
      <c r="G167" s="506">
        <f t="shared" si="12"/>
        <v>1</v>
      </c>
      <c r="H167" s="564">
        <f t="shared" si="12"/>
        <v>1717</v>
      </c>
      <c r="I167" s="564">
        <f t="shared" si="12"/>
        <v>992</v>
      </c>
      <c r="J167" s="493">
        <f t="shared" si="12"/>
        <v>0.52558252917732895</v>
      </c>
      <c r="K167" s="493">
        <f t="shared" si="12"/>
        <v>2.417869988050568E-2</v>
      </c>
      <c r="L167" s="493">
        <f t="shared" si="12"/>
        <v>0.47815243412955932</v>
      </c>
      <c r="M167" s="493">
        <f t="shared" si="12"/>
        <v>0.57301262422509902</v>
      </c>
      <c r="N167" s="564">
        <f t="shared" si="12"/>
        <v>19</v>
      </c>
      <c r="O167" s="564">
        <f t="shared" si="12"/>
        <v>8</v>
      </c>
      <c r="P167" s="493">
        <f t="shared" si="12"/>
        <v>0.47297623965166991</v>
      </c>
      <c r="Q167" s="493">
        <f t="shared" si="12"/>
        <v>0.16145462827359958</v>
      </c>
      <c r="R167" s="493">
        <f t="shared" si="12"/>
        <v>0.13377265261274074</v>
      </c>
      <c r="S167" s="493">
        <f t="shared" si="12"/>
        <v>0.81217982669059907</v>
      </c>
      <c r="T167" s="564">
        <f t="shared" si="12"/>
        <v>1736</v>
      </c>
      <c r="U167" s="564">
        <f t="shared" si="12"/>
        <v>239</v>
      </c>
      <c r="V167" s="493">
        <f t="shared" si="12"/>
        <v>0.52620116798944516</v>
      </c>
      <c r="W167" s="493">
        <f t="shared" si="12"/>
        <v>2.416150921076253E-2</v>
      </c>
      <c r="X167" s="493">
        <f t="shared" si="12"/>
        <v>0.47880479498230949</v>
      </c>
      <c r="Y167" s="493">
        <f t="shared" si="12"/>
        <v>0.57359754099658078</v>
      </c>
    </row>
    <row r="168" spans="1:25" x14ac:dyDescent="0.25">
      <c r="A168" s="387" t="s">
        <v>842</v>
      </c>
      <c r="B168" s="90" t="s">
        <v>86</v>
      </c>
      <c r="C168" s="109" t="s">
        <v>84</v>
      </c>
      <c r="D168" s="97" t="s">
        <v>117</v>
      </c>
      <c r="E168" s="683" t="s">
        <v>445</v>
      </c>
      <c r="F168" s="683"/>
      <c r="G168" s="735"/>
      <c r="H168" s="683"/>
      <c r="I168" s="683"/>
      <c r="J168" s="709"/>
      <c r="K168" s="709"/>
      <c r="L168" s="709"/>
      <c r="M168" s="709"/>
      <c r="N168" s="683"/>
      <c r="O168" s="683"/>
      <c r="P168" s="709"/>
      <c r="Q168" s="709"/>
      <c r="R168" s="709"/>
      <c r="S168" s="709"/>
      <c r="T168" s="683"/>
      <c r="U168" s="683"/>
      <c r="V168" s="709"/>
      <c r="W168" s="709"/>
      <c r="X168" s="709"/>
      <c r="Y168" s="709"/>
    </row>
    <row r="169" spans="1:25" x14ac:dyDescent="0.25">
      <c r="A169" s="388" t="s">
        <v>842</v>
      </c>
      <c r="B169" s="105" t="s">
        <v>86</v>
      </c>
      <c r="C169" s="106" t="s">
        <v>84</v>
      </c>
      <c r="D169" s="106" t="s">
        <v>115</v>
      </c>
      <c r="E169" s="515">
        <v>120</v>
      </c>
      <c r="F169" s="515">
        <v>3725.199951171875</v>
      </c>
      <c r="G169" s="631">
        <v>1</v>
      </c>
      <c r="H169" s="515">
        <v>1717</v>
      </c>
      <c r="I169" s="515">
        <v>992</v>
      </c>
      <c r="J169" s="664">
        <v>0.52558252917732895</v>
      </c>
      <c r="K169" s="664">
        <v>2.417869988050568E-2</v>
      </c>
      <c r="L169" s="664">
        <v>0.47815243412955932</v>
      </c>
      <c r="M169" s="664">
        <v>0.57301262422509902</v>
      </c>
      <c r="N169" s="515">
        <v>19</v>
      </c>
      <c r="O169" s="515">
        <v>8</v>
      </c>
      <c r="P169" s="664">
        <v>0.47297623965166991</v>
      </c>
      <c r="Q169" s="664">
        <v>0.16145462827359958</v>
      </c>
      <c r="R169" s="664">
        <v>0.13377265261274074</v>
      </c>
      <c r="S169" s="664">
        <v>0.81217982669059907</v>
      </c>
      <c r="T169" s="515">
        <v>1736</v>
      </c>
      <c r="U169" s="515">
        <v>239</v>
      </c>
      <c r="V169" s="664">
        <v>0.52620116798944516</v>
      </c>
      <c r="W169" s="664">
        <v>2.416150921076253E-2</v>
      </c>
      <c r="X169" s="664">
        <v>0.47880479498230949</v>
      </c>
      <c r="Y169" s="664">
        <v>0.57359754099658078</v>
      </c>
    </row>
    <row r="170" spans="1:25" x14ac:dyDescent="0.25">
      <c r="A170" s="386" t="s">
        <v>24</v>
      </c>
      <c r="B170" s="95" t="s">
        <v>38</v>
      </c>
      <c r="C170" s="19" t="s">
        <v>84</v>
      </c>
      <c r="D170" s="20" t="s">
        <v>115</v>
      </c>
      <c r="E170" s="686"/>
      <c r="F170" s="686"/>
      <c r="G170" s="736"/>
      <c r="H170" s="686"/>
      <c r="I170" s="686"/>
      <c r="J170" s="714"/>
      <c r="K170" s="714"/>
      <c r="L170" s="714"/>
      <c r="M170" s="714"/>
      <c r="N170" s="686"/>
      <c r="O170" s="564"/>
      <c r="P170" s="493"/>
      <c r="Q170" s="493"/>
      <c r="R170" s="493"/>
      <c r="S170" s="636"/>
      <c r="T170" s="646"/>
      <c r="U170" s="646"/>
      <c r="V170" s="637"/>
      <c r="W170" s="637"/>
      <c r="X170" s="637"/>
      <c r="Y170" s="637"/>
    </row>
    <row r="171" spans="1:25" x14ac:dyDescent="0.25">
      <c r="A171" s="386" t="s">
        <v>24</v>
      </c>
      <c r="B171" s="95" t="s">
        <v>92</v>
      </c>
      <c r="C171" s="20" t="s">
        <v>84</v>
      </c>
      <c r="D171" s="20" t="s">
        <v>115</v>
      </c>
      <c r="E171" s="564">
        <v>190</v>
      </c>
      <c r="F171" s="564">
        <v>38067</v>
      </c>
      <c r="G171" s="506"/>
      <c r="H171" s="564">
        <v>38067</v>
      </c>
      <c r="I171" s="564">
        <v>17968</v>
      </c>
      <c r="J171" s="493">
        <v>0.47199999999999998</v>
      </c>
      <c r="K171" s="493">
        <v>3.0000000000000001E-3</v>
      </c>
      <c r="L171" s="493">
        <v>0.46700000000000003</v>
      </c>
      <c r="M171" s="493">
        <v>0.47699999999999998</v>
      </c>
      <c r="N171" s="564"/>
      <c r="O171" s="564"/>
      <c r="P171" s="493"/>
      <c r="Q171" s="493"/>
      <c r="R171" s="493"/>
      <c r="S171" s="636"/>
      <c r="T171" s="614"/>
      <c r="U171" s="614"/>
      <c r="V171" s="615"/>
      <c r="W171" s="615"/>
      <c r="X171" s="615"/>
      <c r="Y171" s="615"/>
    </row>
    <row r="172" spans="1:25" x14ac:dyDescent="0.25">
      <c r="A172" s="386" t="s">
        <v>24</v>
      </c>
      <c r="B172" s="87" t="s">
        <v>86</v>
      </c>
      <c r="C172" s="17" t="s">
        <v>89</v>
      </c>
      <c r="D172" s="20" t="s">
        <v>115</v>
      </c>
      <c r="E172" s="564"/>
      <c r="F172" s="564"/>
      <c r="G172" s="506"/>
      <c r="H172" s="564"/>
      <c r="I172" s="564"/>
      <c r="J172" s="493"/>
      <c r="K172" s="493"/>
      <c r="L172" s="493"/>
      <c r="M172" s="493"/>
      <c r="N172" s="564"/>
      <c r="O172" s="564"/>
      <c r="P172" s="493"/>
      <c r="Q172" s="493"/>
      <c r="R172" s="493"/>
      <c r="S172" s="636"/>
      <c r="T172" s="614"/>
      <c r="U172" s="614"/>
      <c r="V172" s="615"/>
      <c r="W172" s="615"/>
      <c r="X172" s="615"/>
      <c r="Y172" s="615"/>
    </row>
    <row r="173" spans="1:25" x14ac:dyDescent="0.25">
      <c r="A173" s="386" t="s">
        <v>24</v>
      </c>
      <c r="B173" s="87" t="s">
        <v>86</v>
      </c>
      <c r="C173" s="17" t="s">
        <v>91</v>
      </c>
      <c r="D173" s="20" t="s">
        <v>115</v>
      </c>
      <c r="E173" s="564"/>
      <c r="F173" s="564"/>
      <c r="G173" s="506"/>
      <c r="H173" s="564"/>
      <c r="I173" s="564"/>
      <c r="J173" s="493"/>
      <c r="K173" s="493"/>
      <c r="L173" s="493"/>
      <c r="M173" s="493"/>
      <c r="N173" s="564"/>
      <c r="O173" s="564"/>
      <c r="P173" s="493"/>
      <c r="Q173" s="493"/>
      <c r="R173" s="493"/>
      <c r="S173" s="636"/>
      <c r="T173" s="614"/>
      <c r="U173" s="614"/>
      <c r="V173" s="615"/>
      <c r="W173" s="615"/>
      <c r="X173" s="615"/>
      <c r="Y173" s="615"/>
    </row>
    <row r="174" spans="1:25" x14ac:dyDescent="0.25">
      <c r="A174" s="388" t="s">
        <v>24</v>
      </c>
      <c r="B174" s="105" t="s">
        <v>86</v>
      </c>
      <c r="C174" s="106" t="s">
        <v>84</v>
      </c>
      <c r="D174" s="106" t="s">
        <v>115</v>
      </c>
      <c r="E174" s="565"/>
      <c r="F174" s="565"/>
      <c r="G174" s="737"/>
      <c r="H174" s="565"/>
      <c r="I174" s="565"/>
      <c r="J174" s="540"/>
      <c r="K174" s="540"/>
      <c r="L174" s="540"/>
      <c r="M174" s="540"/>
      <c r="N174" s="565"/>
      <c r="O174" s="565"/>
      <c r="P174" s="540"/>
      <c r="Q174" s="540"/>
      <c r="R174" s="540"/>
      <c r="S174" s="638"/>
      <c r="T174" s="647"/>
      <c r="U174" s="647"/>
      <c r="V174" s="638"/>
      <c r="W174" s="638"/>
      <c r="X174" s="638"/>
      <c r="Y174" s="638"/>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0"/>
  <sheetViews>
    <sheetView zoomScale="55" zoomScaleNormal="55" workbookViewId="0">
      <pane xSplit="6" ySplit="4" topLeftCell="G5" activePane="bottomRight" state="frozen"/>
      <selection pane="topRight" activeCell="H1" sqref="H1"/>
      <selection pane="bottomLeft" activeCell="A4" sqref="A4"/>
      <selection pane="bottomRight" activeCell="G5" sqref="G5"/>
    </sheetView>
  </sheetViews>
  <sheetFormatPr defaultRowHeight="15.75" x14ac:dyDescent="0.25"/>
  <cols>
    <col min="1" max="1" width="16.85546875" bestFit="1" customWidth="1"/>
    <col min="2" max="2" width="21.5703125" bestFit="1" customWidth="1"/>
    <col min="3" max="3" width="21.42578125" bestFit="1" customWidth="1"/>
    <col min="4" max="4" width="13" customWidth="1"/>
    <col min="5" max="5" width="13.85546875" bestFit="1" customWidth="1"/>
    <col min="6" max="6" width="15.85546875" bestFit="1" customWidth="1"/>
    <col min="7" max="7" width="14.7109375" bestFit="1" customWidth="1"/>
    <col min="8" max="9" width="17.28515625" bestFit="1" customWidth="1"/>
    <col min="10" max="11" width="12.42578125" bestFit="1" customWidth="1"/>
    <col min="12" max="12" width="8.85546875" bestFit="1" customWidth="1"/>
    <col min="13" max="13" width="7.5703125" customWidth="1"/>
    <col min="14" max="14" width="22.42578125" customWidth="1"/>
    <col min="15" max="15" width="22.85546875" bestFit="1" customWidth="1"/>
    <col min="16" max="17" width="17.7109375" bestFit="1" customWidth="1"/>
    <col min="18" max="18" width="14.140625" bestFit="1" customWidth="1"/>
    <col min="19" max="19" width="7.28515625" customWidth="1"/>
    <col min="20" max="20" width="23" bestFit="1" customWidth="1"/>
    <col min="21" max="21" width="22.85546875" bestFit="1" customWidth="1"/>
    <col min="22" max="23" width="12.140625" bestFit="1" customWidth="1"/>
    <col min="24" max="24" width="8.5703125" bestFit="1" customWidth="1"/>
    <col min="25" max="25" width="22.42578125" bestFit="1" customWidth="1"/>
    <col min="26" max="26" width="22.42578125" customWidth="1"/>
    <col min="27" max="27" width="22.85546875" bestFit="1" customWidth="1"/>
  </cols>
  <sheetData>
    <row r="1" spans="1:27" ht="20.25" x14ac:dyDescent="0.3">
      <c r="A1" s="24" t="s">
        <v>104</v>
      </c>
    </row>
    <row r="2" spans="1:27" ht="18" x14ac:dyDescent="0.25">
      <c r="A2" s="73" t="s">
        <v>928</v>
      </c>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2"/>
    </row>
    <row r="3" spans="1:27" x14ac:dyDescent="0.25">
      <c r="A3" s="743"/>
      <c r="B3" s="743"/>
      <c r="C3" s="743"/>
      <c r="D3" s="743"/>
      <c r="E3" s="743"/>
      <c r="F3" s="743"/>
      <c r="G3" s="304"/>
      <c r="H3" s="304"/>
      <c r="I3" s="306"/>
      <c r="J3" s="305" t="s">
        <v>105</v>
      </c>
      <c r="K3" s="305"/>
      <c r="L3" s="307"/>
      <c r="M3" s="307"/>
      <c r="N3" s="307"/>
      <c r="O3" s="307"/>
      <c r="P3" s="305" t="s">
        <v>106</v>
      </c>
      <c r="Q3" s="305"/>
      <c r="R3" s="307"/>
      <c r="S3" s="307"/>
      <c r="T3" s="307"/>
      <c r="U3" s="307"/>
      <c r="V3" s="305" t="s">
        <v>107</v>
      </c>
      <c r="W3" s="305"/>
      <c r="X3" s="307"/>
      <c r="Y3" s="307"/>
      <c r="Z3" s="307"/>
      <c r="AA3" s="307"/>
    </row>
    <row r="4" spans="1:27" x14ac:dyDescent="0.25">
      <c r="A4" s="60" t="s">
        <v>529</v>
      </c>
      <c r="B4" s="60" t="s">
        <v>5</v>
      </c>
      <c r="C4" s="60" t="s">
        <v>4</v>
      </c>
      <c r="D4" s="60" t="s">
        <v>6</v>
      </c>
      <c r="E4" s="60" t="s">
        <v>271</v>
      </c>
      <c r="F4" s="60" t="s">
        <v>270</v>
      </c>
      <c r="G4" s="393" t="s">
        <v>7</v>
      </c>
      <c r="H4" s="393" t="s">
        <v>9</v>
      </c>
      <c r="I4" s="394" t="s">
        <v>10</v>
      </c>
      <c r="J4" s="393" t="s">
        <v>108</v>
      </c>
      <c r="K4" s="393" t="s">
        <v>109</v>
      </c>
      <c r="L4" s="394" t="s">
        <v>110</v>
      </c>
      <c r="M4" s="394" t="s">
        <v>12</v>
      </c>
      <c r="N4" s="395" t="s">
        <v>13</v>
      </c>
      <c r="O4" s="395" t="s">
        <v>14</v>
      </c>
      <c r="P4" s="393" t="s">
        <v>111</v>
      </c>
      <c r="Q4" s="393" t="s">
        <v>112</v>
      </c>
      <c r="R4" s="394" t="s">
        <v>113</v>
      </c>
      <c r="S4" s="394" t="s">
        <v>17</v>
      </c>
      <c r="T4" s="395" t="s">
        <v>18</v>
      </c>
      <c r="U4" s="395" t="s">
        <v>19</v>
      </c>
      <c r="V4" s="393" t="s">
        <v>114</v>
      </c>
      <c r="W4" s="393" t="s">
        <v>73</v>
      </c>
      <c r="X4" s="394" t="s">
        <v>74</v>
      </c>
      <c r="Y4" s="394" t="s">
        <v>21</v>
      </c>
      <c r="Z4" s="395" t="s">
        <v>22</v>
      </c>
      <c r="AA4" s="395" t="s">
        <v>23</v>
      </c>
    </row>
    <row r="5" spans="1:27" x14ac:dyDescent="0.25">
      <c r="A5" s="744" t="s">
        <v>522</v>
      </c>
      <c r="B5" s="744" t="s">
        <v>28</v>
      </c>
      <c r="C5" s="744" t="s">
        <v>25</v>
      </c>
      <c r="D5" s="744" t="s">
        <v>523</v>
      </c>
      <c r="E5" s="744" t="s">
        <v>524</v>
      </c>
      <c r="F5" s="744" t="s">
        <v>272</v>
      </c>
      <c r="G5" s="740">
        <v>0</v>
      </c>
      <c r="H5" s="740"/>
      <c r="I5" s="796"/>
      <c r="J5" s="740">
        <v>0</v>
      </c>
      <c r="K5" s="740">
        <v>0</v>
      </c>
      <c r="L5" s="481"/>
      <c r="M5" s="481"/>
      <c r="N5" s="481"/>
      <c r="O5" s="481"/>
      <c r="P5" s="740">
        <v>0</v>
      </c>
      <c r="Q5" s="740">
        <v>0</v>
      </c>
      <c r="R5" s="481"/>
      <c r="S5" s="481"/>
      <c r="T5" s="481"/>
      <c r="U5" s="481"/>
      <c r="V5" s="740">
        <v>0</v>
      </c>
      <c r="W5" s="740">
        <v>0</v>
      </c>
      <c r="X5" s="481"/>
      <c r="Y5" s="481"/>
      <c r="Z5" s="481"/>
      <c r="AA5" s="481"/>
    </row>
    <row r="6" spans="1:27" x14ac:dyDescent="0.25">
      <c r="A6" s="744" t="s">
        <v>522</v>
      </c>
      <c r="B6" s="744" t="s">
        <v>28</v>
      </c>
      <c r="C6" s="744" t="s">
        <v>25</v>
      </c>
      <c r="D6" s="744" t="s">
        <v>523</v>
      </c>
      <c r="E6" s="744" t="s">
        <v>524</v>
      </c>
      <c r="F6" s="744" t="s">
        <v>278</v>
      </c>
      <c r="G6" s="740">
        <v>0</v>
      </c>
      <c r="H6" s="740"/>
      <c r="I6" s="796"/>
      <c r="J6" s="740">
        <v>0</v>
      </c>
      <c r="K6" s="740">
        <v>0</v>
      </c>
      <c r="L6" s="481"/>
      <c r="M6" s="481"/>
      <c r="N6" s="481"/>
      <c r="O6" s="481"/>
      <c r="P6" s="740">
        <v>0</v>
      </c>
      <c r="Q6" s="740">
        <v>0</v>
      </c>
      <c r="R6" s="481"/>
      <c r="S6" s="481"/>
      <c r="T6" s="481"/>
      <c r="U6" s="481"/>
      <c r="V6" s="740">
        <v>0</v>
      </c>
      <c r="W6" s="740">
        <v>0</v>
      </c>
      <c r="X6" s="481"/>
      <c r="Y6" s="481"/>
      <c r="Z6" s="481"/>
      <c r="AA6" s="481"/>
    </row>
    <row r="7" spans="1:27" x14ac:dyDescent="0.25">
      <c r="A7" s="396" t="s">
        <v>522</v>
      </c>
      <c r="B7" s="396" t="s">
        <v>28</v>
      </c>
      <c r="C7" s="396" t="s">
        <v>25</v>
      </c>
      <c r="D7" s="396" t="s">
        <v>523</v>
      </c>
      <c r="E7" s="203" t="s">
        <v>525</v>
      </c>
      <c r="F7" s="204" t="s">
        <v>280</v>
      </c>
      <c r="G7" s="741">
        <v>0</v>
      </c>
      <c r="H7" s="741"/>
      <c r="I7" s="797"/>
      <c r="J7" s="741">
        <v>0</v>
      </c>
      <c r="K7" s="741">
        <v>0</v>
      </c>
      <c r="L7" s="482"/>
      <c r="M7" s="482"/>
      <c r="N7" s="482"/>
      <c r="O7" s="482"/>
      <c r="P7" s="741">
        <v>0</v>
      </c>
      <c r="Q7" s="741">
        <v>0</v>
      </c>
      <c r="R7" s="482"/>
      <c r="S7" s="482"/>
      <c r="T7" s="482"/>
      <c r="U7" s="482"/>
      <c r="V7" s="741">
        <v>0</v>
      </c>
      <c r="W7" s="741">
        <v>0</v>
      </c>
      <c r="X7" s="482"/>
      <c r="Y7" s="482"/>
      <c r="Z7" s="482"/>
      <c r="AA7" s="482"/>
    </row>
    <row r="8" spans="1:27" x14ac:dyDescent="0.25">
      <c r="A8" s="744" t="s">
        <v>522</v>
      </c>
      <c r="B8" s="744" t="s">
        <v>28</v>
      </c>
      <c r="C8" s="744" t="s">
        <v>25</v>
      </c>
      <c r="D8" s="744" t="s">
        <v>523</v>
      </c>
      <c r="E8" s="744" t="s">
        <v>526</v>
      </c>
      <c r="F8" s="744" t="s">
        <v>272</v>
      </c>
      <c r="G8" s="740">
        <v>0</v>
      </c>
      <c r="H8" s="740"/>
      <c r="I8" s="796"/>
      <c r="J8" s="740">
        <v>0</v>
      </c>
      <c r="K8" s="740">
        <v>0</v>
      </c>
      <c r="L8" s="481"/>
      <c r="M8" s="481"/>
      <c r="N8" s="481"/>
      <c r="O8" s="481"/>
      <c r="P8" s="740">
        <v>0</v>
      </c>
      <c r="Q8" s="740">
        <v>0</v>
      </c>
      <c r="R8" s="481"/>
      <c r="S8" s="481"/>
      <c r="T8" s="481"/>
      <c r="U8" s="481"/>
      <c r="V8" s="740">
        <v>0</v>
      </c>
      <c r="W8" s="740">
        <v>0</v>
      </c>
      <c r="X8" s="481"/>
      <c r="Y8" s="481"/>
      <c r="Z8" s="481"/>
      <c r="AA8" s="481"/>
    </row>
    <row r="9" spans="1:27" x14ac:dyDescent="0.25">
      <c r="A9" s="744" t="s">
        <v>522</v>
      </c>
      <c r="B9" s="744" t="s">
        <v>28</v>
      </c>
      <c r="C9" s="744" t="s">
        <v>25</v>
      </c>
      <c r="D9" s="744" t="s">
        <v>523</v>
      </c>
      <c r="E9" s="744" t="s">
        <v>526</v>
      </c>
      <c r="F9" s="744" t="s">
        <v>278</v>
      </c>
      <c r="G9" s="740">
        <v>0</v>
      </c>
      <c r="H9" s="740"/>
      <c r="I9" s="796"/>
      <c r="J9" s="740">
        <v>0</v>
      </c>
      <c r="K9" s="740">
        <v>0</v>
      </c>
      <c r="L9" s="481"/>
      <c r="M9" s="481"/>
      <c r="N9" s="481"/>
      <c r="O9" s="481"/>
      <c r="P9" s="740">
        <v>0</v>
      </c>
      <c r="Q9" s="740">
        <v>0</v>
      </c>
      <c r="R9" s="481"/>
      <c r="S9" s="481"/>
      <c r="T9" s="481"/>
      <c r="U9" s="481"/>
      <c r="V9" s="740">
        <v>0</v>
      </c>
      <c r="W9" s="740">
        <v>0</v>
      </c>
      <c r="X9" s="481"/>
      <c r="Y9" s="481"/>
      <c r="Z9" s="481"/>
      <c r="AA9" s="481"/>
    </row>
    <row r="10" spans="1:27" x14ac:dyDescent="0.25">
      <c r="A10" s="396" t="s">
        <v>522</v>
      </c>
      <c r="B10" s="396" t="s">
        <v>28</v>
      </c>
      <c r="C10" s="396" t="s">
        <v>25</v>
      </c>
      <c r="D10" s="396" t="s">
        <v>523</v>
      </c>
      <c r="E10" s="203" t="s">
        <v>527</v>
      </c>
      <c r="F10" s="204" t="s">
        <v>280</v>
      </c>
      <c r="G10" s="741">
        <v>0</v>
      </c>
      <c r="H10" s="741"/>
      <c r="I10" s="797"/>
      <c r="J10" s="741">
        <v>0</v>
      </c>
      <c r="K10" s="741">
        <v>0</v>
      </c>
      <c r="L10" s="482"/>
      <c r="M10" s="482"/>
      <c r="N10" s="482"/>
      <c r="O10" s="482"/>
      <c r="P10" s="741">
        <v>0</v>
      </c>
      <c r="Q10" s="741">
        <v>0</v>
      </c>
      <c r="R10" s="482"/>
      <c r="S10" s="482"/>
      <c r="T10" s="482"/>
      <c r="U10" s="482"/>
      <c r="V10" s="741">
        <v>0</v>
      </c>
      <c r="W10" s="741">
        <v>0</v>
      </c>
      <c r="X10" s="482"/>
      <c r="Y10" s="482"/>
      <c r="Z10" s="482"/>
      <c r="AA10" s="482"/>
    </row>
    <row r="11" spans="1:27" x14ac:dyDescent="0.25">
      <c r="A11" s="396" t="s">
        <v>522</v>
      </c>
      <c r="B11" s="396" t="s">
        <v>28</v>
      </c>
      <c r="C11" s="396" t="s">
        <v>25</v>
      </c>
      <c r="D11" s="396" t="s">
        <v>523</v>
      </c>
      <c r="E11" s="204" t="s">
        <v>277</v>
      </c>
      <c r="F11" s="203" t="s">
        <v>276</v>
      </c>
      <c r="G11" s="741">
        <v>0</v>
      </c>
      <c r="H11" s="741"/>
      <c r="I11" s="797"/>
      <c r="J11" s="741">
        <v>0</v>
      </c>
      <c r="K11" s="741">
        <v>0</v>
      </c>
      <c r="L11" s="482"/>
      <c r="M11" s="482"/>
      <c r="N11" s="482"/>
      <c r="O11" s="482"/>
      <c r="P11" s="741">
        <v>0</v>
      </c>
      <c r="Q11" s="741">
        <v>0</v>
      </c>
      <c r="R11" s="482"/>
      <c r="S11" s="482"/>
      <c r="T11" s="482"/>
      <c r="U11" s="482"/>
      <c r="V11" s="741">
        <v>0</v>
      </c>
      <c r="W11" s="741">
        <v>0</v>
      </c>
      <c r="X11" s="482"/>
      <c r="Y11" s="482"/>
      <c r="Z11" s="482"/>
      <c r="AA11" s="482"/>
    </row>
    <row r="12" spans="1:27" x14ac:dyDescent="0.25">
      <c r="A12" s="396" t="s">
        <v>522</v>
      </c>
      <c r="B12" s="396" t="s">
        <v>28</v>
      </c>
      <c r="C12" s="396" t="s">
        <v>25</v>
      </c>
      <c r="D12" s="396" t="s">
        <v>523</v>
      </c>
      <c r="E12" s="204" t="s">
        <v>277</v>
      </c>
      <c r="F12" s="203" t="s">
        <v>279</v>
      </c>
      <c r="G12" s="741">
        <v>0</v>
      </c>
      <c r="H12" s="741"/>
      <c r="I12" s="797"/>
      <c r="J12" s="741">
        <v>0</v>
      </c>
      <c r="K12" s="741">
        <v>0</v>
      </c>
      <c r="L12" s="482"/>
      <c r="M12" s="482"/>
      <c r="N12" s="482"/>
      <c r="O12" s="482"/>
      <c r="P12" s="741">
        <v>0</v>
      </c>
      <c r="Q12" s="741">
        <v>0</v>
      </c>
      <c r="R12" s="482"/>
      <c r="S12" s="482"/>
      <c r="T12" s="482"/>
      <c r="U12" s="482"/>
      <c r="V12" s="741">
        <v>0</v>
      </c>
      <c r="W12" s="741">
        <v>0</v>
      </c>
      <c r="X12" s="482"/>
      <c r="Y12" s="482"/>
      <c r="Z12" s="482"/>
      <c r="AA12" s="482"/>
    </row>
    <row r="13" spans="1:27" x14ac:dyDescent="0.25">
      <c r="A13" s="390" t="s">
        <v>522</v>
      </c>
      <c r="B13" s="390" t="s">
        <v>28</v>
      </c>
      <c r="C13" s="390" t="s">
        <v>25</v>
      </c>
      <c r="D13" s="68" t="s">
        <v>116</v>
      </c>
      <c r="E13" s="69" t="s">
        <v>277</v>
      </c>
      <c r="F13" s="69" t="s">
        <v>280</v>
      </c>
      <c r="G13" s="587">
        <v>0</v>
      </c>
      <c r="H13" s="587"/>
      <c r="I13" s="595"/>
      <c r="J13" s="587">
        <v>0</v>
      </c>
      <c r="K13" s="587">
        <v>0</v>
      </c>
      <c r="L13" s="484"/>
      <c r="M13" s="484"/>
      <c r="N13" s="484"/>
      <c r="O13" s="484"/>
      <c r="P13" s="587">
        <v>0</v>
      </c>
      <c r="Q13" s="587">
        <v>0</v>
      </c>
      <c r="R13" s="484"/>
      <c r="S13" s="484"/>
      <c r="T13" s="484"/>
      <c r="U13" s="484"/>
      <c r="V13" s="587">
        <v>0</v>
      </c>
      <c r="W13" s="587">
        <v>0</v>
      </c>
      <c r="X13" s="484"/>
      <c r="Y13" s="484"/>
      <c r="Z13" s="484"/>
      <c r="AA13" s="484"/>
    </row>
    <row r="14" spans="1:27" x14ac:dyDescent="0.25">
      <c r="A14" s="744" t="s">
        <v>522</v>
      </c>
      <c r="B14" s="744" t="s">
        <v>28</v>
      </c>
      <c r="C14" s="744" t="s">
        <v>25</v>
      </c>
      <c r="D14" s="744" t="s">
        <v>528</v>
      </c>
      <c r="E14" s="744" t="s">
        <v>524</v>
      </c>
      <c r="F14" s="744" t="s">
        <v>272</v>
      </c>
      <c r="G14" s="740">
        <v>0</v>
      </c>
      <c r="H14" s="740"/>
      <c r="I14" s="796"/>
      <c r="J14" s="740">
        <v>0</v>
      </c>
      <c r="K14" s="740">
        <v>0</v>
      </c>
      <c r="L14" s="481"/>
      <c r="M14" s="481"/>
      <c r="N14" s="481"/>
      <c r="O14" s="481"/>
      <c r="P14" s="740">
        <v>0</v>
      </c>
      <c r="Q14" s="740">
        <v>0</v>
      </c>
      <c r="R14" s="481"/>
      <c r="S14" s="481"/>
      <c r="T14" s="481"/>
      <c r="U14" s="481"/>
      <c r="V14" s="740">
        <v>0</v>
      </c>
      <c r="W14" s="740">
        <v>0</v>
      </c>
      <c r="X14" s="481"/>
      <c r="Y14" s="481"/>
      <c r="Z14" s="481"/>
      <c r="AA14" s="481"/>
    </row>
    <row r="15" spans="1:27" x14ac:dyDescent="0.25">
      <c r="A15" s="744" t="s">
        <v>522</v>
      </c>
      <c r="B15" s="744" t="s">
        <v>28</v>
      </c>
      <c r="C15" s="744" t="s">
        <v>25</v>
      </c>
      <c r="D15" s="744" t="s">
        <v>528</v>
      </c>
      <c r="E15" s="744" t="s">
        <v>524</v>
      </c>
      <c r="F15" s="744" t="s">
        <v>278</v>
      </c>
      <c r="G15" s="740">
        <v>0</v>
      </c>
      <c r="H15" s="740"/>
      <c r="I15" s="796"/>
      <c r="J15" s="740">
        <v>0</v>
      </c>
      <c r="K15" s="740">
        <v>0</v>
      </c>
      <c r="L15" s="481"/>
      <c r="M15" s="481"/>
      <c r="N15" s="481"/>
      <c r="O15" s="481"/>
      <c r="P15" s="740">
        <v>0</v>
      </c>
      <c r="Q15" s="740">
        <v>0</v>
      </c>
      <c r="R15" s="481"/>
      <c r="S15" s="481"/>
      <c r="T15" s="481"/>
      <c r="U15" s="481"/>
      <c r="V15" s="740">
        <v>0</v>
      </c>
      <c r="W15" s="740">
        <v>0</v>
      </c>
      <c r="X15" s="481"/>
      <c r="Y15" s="481"/>
      <c r="Z15" s="481"/>
      <c r="AA15" s="481"/>
    </row>
    <row r="16" spans="1:27" x14ac:dyDescent="0.25">
      <c r="A16" s="396" t="s">
        <v>522</v>
      </c>
      <c r="B16" s="396" t="s">
        <v>28</v>
      </c>
      <c r="C16" s="396" t="s">
        <v>25</v>
      </c>
      <c r="D16" s="396" t="s">
        <v>528</v>
      </c>
      <c r="E16" s="203" t="s">
        <v>525</v>
      </c>
      <c r="F16" s="204" t="s">
        <v>280</v>
      </c>
      <c r="G16" s="741">
        <v>0</v>
      </c>
      <c r="H16" s="741"/>
      <c r="I16" s="797"/>
      <c r="J16" s="741">
        <v>0</v>
      </c>
      <c r="K16" s="741">
        <v>0</v>
      </c>
      <c r="L16" s="482"/>
      <c r="M16" s="482"/>
      <c r="N16" s="482"/>
      <c r="O16" s="482"/>
      <c r="P16" s="741">
        <v>0</v>
      </c>
      <c r="Q16" s="741">
        <v>0</v>
      </c>
      <c r="R16" s="482"/>
      <c r="S16" s="482"/>
      <c r="T16" s="482"/>
      <c r="U16" s="482"/>
      <c r="V16" s="741">
        <v>0</v>
      </c>
      <c r="W16" s="741">
        <v>0</v>
      </c>
      <c r="X16" s="482"/>
      <c r="Y16" s="482"/>
      <c r="Z16" s="482"/>
      <c r="AA16" s="482"/>
    </row>
    <row r="17" spans="1:27" x14ac:dyDescent="0.25">
      <c r="A17" s="744" t="s">
        <v>522</v>
      </c>
      <c r="B17" s="744" t="s">
        <v>28</v>
      </c>
      <c r="C17" s="744" t="s">
        <v>25</v>
      </c>
      <c r="D17" s="744" t="s">
        <v>528</v>
      </c>
      <c r="E17" s="744" t="s">
        <v>526</v>
      </c>
      <c r="F17" s="744" t="s">
        <v>272</v>
      </c>
      <c r="G17" s="740">
        <v>0</v>
      </c>
      <c r="H17" s="740"/>
      <c r="I17" s="796"/>
      <c r="J17" s="740">
        <v>0</v>
      </c>
      <c r="K17" s="740">
        <v>0</v>
      </c>
      <c r="L17" s="481"/>
      <c r="M17" s="481"/>
      <c r="N17" s="481"/>
      <c r="O17" s="481"/>
      <c r="P17" s="740">
        <v>0</v>
      </c>
      <c r="Q17" s="740">
        <v>0</v>
      </c>
      <c r="R17" s="481"/>
      <c r="S17" s="481"/>
      <c r="T17" s="481"/>
      <c r="U17" s="481"/>
      <c r="V17" s="740">
        <v>0</v>
      </c>
      <c r="W17" s="740">
        <v>0</v>
      </c>
      <c r="X17" s="481"/>
      <c r="Y17" s="481"/>
      <c r="Z17" s="481"/>
      <c r="AA17" s="481"/>
    </row>
    <row r="18" spans="1:27" x14ac:dyDescent="0.25">
      <c r="A18" s="744" t="s">
        <v>522</v>
      </c>
      <c r="B18" s="744" t="s">
        <v>28</v>
      </c>
      <c r="C18" s="744" t="s">
        <v>25</v>
      </c>
      <c r="D18" s="744" t="s">
        <v>528</v>
      </c>
      <c r="E18" s="744" t="s">
        <v>526</v>
      </c>
      <c r="F18" s="744" t="s">
        <v>278</v>
      </c>
      <c r="G18" s="740">
        <v>0</v>
      </c>
      <c r="H18" s="740"/>
      <c r="I18" s="796"/>
      <c r="J18" s="740">
        <v>0</v>
      </c>
      <c r="K18" s="740">
        <v>0</v>
      </c>
      <c r="L18" s="481"/>
      <c r="M18" s="481"/>
      <c r="N18" s="481"/>
      <c r="O18" s="481"/>
      <c r="P18" s="740">
        <v>0</v>
      </c>
      <c r="Q18" s="740">
        <v>0</v>
      </c>
      <c r="R18" s="481"/>
      <c r="S18" s="481"/>
      <c r="T18" s="481"/>
      <c r="U18" s="481"/>
      <c r="V18" s="740">
        <v>0</v>
      </c>
      <c r="W18" s="740">
        <v>0</v>
      </c>
      <c r="X18" s="481"/>
      <c r="Y18" s="481"/>
      <c r="Z18" s="481"/>
      <c r="AA18" s="481"/>
    </row>
    <row r="19" spans="1:27" x14ac:dyDescent="0.25">
      <c r="A19" s="396" t="s">
        <v>522</v>
      </c>
      <c r="B19" s="396" t="s">
        <v>28</v>
      </c>
      <c r="C19" s="396" t="s">
        <v>25</v>
      </c>
      <c r="D19" s="396" t="s">
        <v>528</v>
      </c>
      <c r="E19" s="203" t="s">
        <v>527</v>
      </c>
      <c r="F19" s="204" t="s">
        <v>280</v>
      </c>
      <c r="G19" s="741">
        <v>0</v>
      </c>
      <c r="H19" s="741"/>
      <c r="I19" s="797"/>
      <c r="J19" s="741">
        <v>0</v>
      </c>
      <c r="K19" s="741">
        <v>0</v>
      </c>
      <c r="L19" s="482"/>
      <c r="M19" s="482"/>
      <c r="N19" s="482"/>
      <c r="O19" s="482"/>
      <c r="P19" s="741">
        <v>0</v>
      </c>
      <c r="Q19" s="741">
        <v>0</v>
      </c>
      <c r="R19" s="482"/>
      <c r="S19" s="482"/>
      <c r="T19" s="482"/>
      <c r="U19" s="482"/>
      <c r="V19" s="741">
        <v>0</v>
      </c>
      <c r="W19" s="741">
        <v>0</v>
      </c>
      <c r="X19" s="482"/>
      <c r="Y19" s="482"/>
      <c r="Z19" s="482"/>
      <c r="AA19" s="482"/>
    </row>
    <row r="20" spans="1:27" x14ac:dyDescent="0.25">
      <c r="A20" s="396" t="s">
        <v>522</v>
      </c>
      <c r="B20" s="396" t="s">
        <v>28</v>
      </c>
      <c r="C20" s="396" t="s">
        <v>25</v>
      </c>
      <c r="D20" s="396" t="s">
        <v>528</v>
      </c>
      <c r="E20" s="204" t="s">
        <v>277</v>
      </c>
      <c r="F20" s="203" t="s">
        <v>276</v>
      </c>
      <c r="G20" s="741">
        <v>0</v>
      </c>
      <c r="H20" s="741"/>
      <c r="I20" s="797"/>
      <c r="J20" s="741">
        <v>0</v>
      </c>
      <c r="K20" s="741">
        <v>0</v>
      </c>
      <c r="L20" s="482"/>
      <c r="M20" s="482"/>
      <c r="N20" s="482"/>
      <c r="O20" s="482"/>
      <c r="P20" s="741">
        <v>0</v>
      </c>
      <c r="Q20" s="741">
        <v>0</v>
      </c>
      <c r="R20" s="482"/>
      <c r="S20" s="482"/>
      <c r="T20" s="482"/>
      <c r="U20" s="482"/>
      <c r="V20" s="741">
        <v>0</v>
      </c>
      <c r="W20" s="741">
        <v>0</v>
      </c>
      <c r="X20" s="482"/>
      <c r="Y20" s="482"/>
      <c r="Z20" s="482"/>
      <c r="AA20" s="482"/>
    </row>
    <row r="21" spans="1:27" x14ac:dyDescent="0.25">
      <c r="A21" s="396" t="s">
        <v>522</v>
      </c>
      <c r="B21" s="396" t="s">
        <v>28</v>
      </c>
      <c r="C21" s="396" t="s">
        <v>25</v>
      </c>
      <c r="D21" s="396" t="s">
        <v>528</v>
      </c>
      <c r="E21" s="204" t="s">
        <v>277</v>
      </c>
      <c r="F21" s="203" t="s">
        <v>279</v>
      </c>
      <c r="G21" s="741">
        <v>0</v>
      </c>
      <c r="H21" s="741"/>
      <c r="I21" s="797"/>
      <c r="J21" s="741">
        <v>0</v>
      </c>
      <c r="K21" s="741">
        <v>0</v>
      </c>
      <c r="L21" s="482"/>
      <c r="M21" s="482"/>
      <c r="N21" s="482"/>
      <c r="O21" s="482"/>
      <c r="P21" s="741">
        <v>0</v>
      </c>
      <c r="Q21" s="741">
        <v>0</v>
      </c>
      <c r="R21" s="482"/>
      <c r="S21" s="482"/>
      <c r="T21" s="482"/>
      <c r="U21" s="482"/>
      <c r="V21" s="741">
        <v>0</v>
      </c>
      <c r="W21" s="741">
        <v>0</v>
      </c>
      <c r="X21" s="482"/>
      <c r="Y21" s="482"/>
      <c r="Z21" s="482"/>
      <c r="AA21" s="482"/>
    </row>
    <row r="22" spans="1:27" x14ac:dyDescent="0.25">
      <c r="A22" s="390" t="s">
        <v>522</v>
      </c>
      <c r="B22" s="390" t="s">
        <v>28</v>
      </c>
      <c r="C22" s="390" t="s">
        <v>25</v>
      </c>
      <c r="D22" s="68" t="s">
        <v>117</v>
      </c>
      <c r="E22" s="69" t="s">
        <v>277</v>
      </c>
      <c r="F22" s="69" t="s">
        <v>280</v>
      </c>
      <c r="G22" s="587">
        <v>0</v>
      </c>
      <c r="H22" s="587"/>
      <c r="I22" s="595"/>
      <c r="J22" s="587">
        <v>0</v>
      </c>
      <c r="K22" s="587">
        <v>0</v>
      </c>
      <c r="L22" s="484"/>
      <c r="M22" s="484"/>
      <c r="N22" s="484"/>
      <c r="O22" s="484"/>
      <c r="P22" s="587">
        <v>0</v>
      </c>
      <c r="Q22" s="587">
        <v>0</v>
      </c>
      <c r="R22" s="484"/>
      <c r="S22" s="484"/>
      <c r="T22" s="484"/>
      <c r="U22" s="484"/>
      <c r="V22" s="587">
        <v>0</v>
      </c>
      <c r="W22" s="587">
        <v>0</v>
      </c>
      <c r="X22" s="484"/>
      <c r="Y22" s="484"/>
      <c r="Z22" s="484"/>
      <c r="AA22" s="484"/>
    </row>
    <row r="23" spans="1:27" x14ac:dyDescent="0.25">
      <c r="A23" s="396" t="s">
        <v>522</v>
      </c>
      <c r="B23" s="396" t="s">
        <v>28</v>
      </c>
      <c r="C23" s="203" t="s">
        <v>89</v>
      </c>
      <c r="D23" s="204" t="s">
        <v>115</v>
      </c>
      <c r="E23" s="396" t="s">
        <v>524</v>
      </c>
      <c r="F23" s="396" t="s">
        <v>272</v>
      </c>
      <c r="G23" s="741">
        <v>0</v>
      </c>
      <c r="H23" s="741"/>
      <c r="I23" s="797"/>
      <c r="J23" s="741">
        <v>0</v>
      </c>
      <c r="K23" s="741">
        <v>0</v>
      </c>
      <c r="L23" s="482"/>
      <c r="M23" s="482"/>
      <c r="N23" s="482"/>
      <c r="O23" s="482"/>
      <c r="P23" s="741">
        <v>0</v>
      </c>
      <c r="Q23" s="741">
        <v>0</v>
      </c>
      <c r="R23" s="482"/>
      <c r="S23" s="482"/>
      <c r="T23" s="482"/>
      <c r="U23" s="482"/>
      <c r="V23" s="741">
        <v>0</v>
      </c>
      <c r="W23" s="741">
        <v>0</v>
      </c>
      <c r="X23" s="482"/>
      <c r="Y23" s="482"/>
      <c r="Z23" s="482"/>
      <c r="AA23" s="482"/>
    </row>
    <row r="24" spans="1:27" x14ac:dyDescent="0.25">
      <c r="A24" s="396" t="s">
        <v>522</v>
      </c>
      <c r="B24" s="396" t="s">
        <v>28</v>
      </c>
      <c r="C24" s="203" t="s">
        <v>89</v>
      </c>
      <c r="D24" s="204" t="s">
        <v>115</v>
      </c>
      <c r="E24" s="396" t="s">
        <v>524</v>
      </c>
      <c r="F24" s="396" t="s">
        <v>278</v>
      </c>
      <c r="G24" s="741">
        <v>0</v>
      </c>
      <c r="H24" s="741"/>
      <c r="I24" s="797"/>
      <c r="J24" s="741">
        <v>0</v>
      </c>
      <c r="K24" s="741">
        <v>0</v>
      </c>
      <c r="L24" s="482"/>
      <c r="M24" s="482"/>
      <c r="N24" s="482"/>
      <c r="O24" s="482"/>
      <c r="P24" s="741">
        <v>0</v>
      </c>
      <c r="Q24" s="741">
        <v>0</v>
      </c>
      <c r="R24" s="482"/>
      <c r="S24" s="482"/>
      <c r="T24" s="482"/>
      <c r="U24" s="482"/>
      <c r="V24" s="741">
        <v>0</v>
      </c>
      <c r="W24" s="741">
        <v>0</v>
      </c>
      <c r="X24" s="482"/>
      <c r="Y24" s="482"/>
      <c r="Z24" s="482"/>
      <c r="AA24" s="482"/>
    </row>
    <row r="25" spans="1:27" x14ac:dyDescent="0.25">
      <c r="A25" s="396" t="s">
        <v>522</v>
      </c>
      <c r="B25" s="396" t="s">
        <v>28</v>
      </c>
      <c r="C25" s="203" t="s">
        <v>89</v>
      </c>
      <c r="D25" s="204" t="s">
        <v>115</v>
      </c>
      <c r="E25" s="396" t="s">
        <v>526</v>
      </c>
      <c r="F25" s="396" t="s">
        <v>272</v>
      </c>
      <c r="G25" s="741">
        <v>0</v>
      </c>
      <c r="H25" s="741"/>
      <c r="I25" s="797"/>
      <c r="J25" s="741">
        <v>0</v>
      </c>
      <c r="K25" s="741">
        <v>0</v>
      </c>
      <c r="L25" s="482"/>
      <c r="M25" s="482"/>
      <c r="N25" s="482"/>
      <c r="O25" s="482"/>
      <c r="P25" s="741">
        <v>0</v>
      </c>
      <c r="Q25" s="741">
        <v>0</v>
      </c>
      <c r="R25" s="482"/>
      <c r="S25" s="482"/>
      <c r="T25" s="482"/>
      <c r="U25" s="482"/>
      <c r="V25" s="741">
        <v>0</v>
      </c>
      <c r="W25" s="741">
        <v>0</v>
      </c>
      <c r="X25" s="482"/>
      <c r="Y25" s="482"/>
      <c r="Z25" s="482"/>
      <c r="AA25" s="482"/>
    </row>
    <row r="26" spans="1:27" x14ac:dyDescent="0.25">
      <c r="A26" s="396" t="s">
        <v>522</v>
      </c>
      <c r="B26" s="396" t="s">
        <v>28</v>
      </c>
      <c r="C26" s="203" t="s">
        <v>89</v>
      </c>
      <c r="D26" s="204" t="s">
        <v>115</v>
      </c>
      <c r="E26" s="396" t="s">
        <v>526</v>
      </c>
      <c r="F26" s="396" t="s">
        <v>278</v>
      </c>
      <c r="G26" s="741">
        <v>0</v>
      </c>
      <c r="H26" s="741"/>
      <c r="I26" s="797"/>
      <c r="J26" s="741">
        <v>0</v>
      </c>
      <c r="K26" s="741">
        <v>0</v>
      </c>
      <c r="L26" s="482"/>
      <c r="M26" s="482"/>
      <c r="N26" s="482"/>
      <c r="O26" s="482"/>
      <c r="P26" s="741">
        <v>0</v>
      </c>
      <c r="Q26" s="741">
        <v>0</v>
      </c>
      <c r="R26" s="482"/>
      <c r="S26" s="482"/>
      <c r="T26" s="482"/>
      <c r="U26" s="482"/>
      <c r="V26" s="741">
        <v>0</v>
      </c>
      <c r="W26" s="741">
        <v>0</v>
      </c>
      <c r="X26" s="482"/>
      <c r="Y26" s="482"/>
      <c r="Z26" s="482"/>
      <c r="AA26" s="482"/>
    </row>
    <row r="27" spans="1:27" x14ac:dyDescent="0.25">
      <c r="A27" s="390" t="s">
        <v>522</v>
      </c>
      <c r="B27" s="390" t="s">
        <v>28</v>
      </c>
      <c r="C27" s="390" t="s">
        <v>25</v>
      </c>
      <c r="D27" s="69" t="s">
        <v>115</v>
      </c>
      <c r="E27" s="68" t="s">
        <v>525</v>
      </c>
      <c r="F27" s="69" t="s">
        <v>280</v>
      </c>
      <c r="G27" s="587">
        <v>0</v>
      </c>
      <c r="H27" s="587"/>
      <c r="I27" s="595"/>
      <c r="J27" s="587">
        <v>0</v>
      </c>
      <c r="K27" s="587">
        <v>0</v>
      </c>
      <c r="L27" s="484"/>
      <c r="M27" s="484"/>
      <c r="N27" s="484"/>
      <c r="O27" s="484"/>
      <c r="P27" s="587">
        <v>0</v>
      </c>
      <c r="Q27" s="587">
        <v>0</v>
      </c>
      <c r="R27" s="484"/>
      <c r="S27" s="484"/>
      <c r="T27" s="484"/>
      <c r="U27" s="484"/>
      <c r="V27" s="587">
        <v>0</v>
      </c>
      <c r="W27" s="587">
        <v>0</v>
      </c>
      <c r="X27" s="484"/>
      <c r="Y27" s="484"/>
      <c r="Z27" s="484"/>
      <c r="AA27" s="484"/>
    </row>
    <row r="28" spans="1:27" x14ac:dyDescent="0.25">
      <c r="A28" s="390" t="s">
        <v>522</v>
      </c>
      <c r="B28" s="390" t="s">
        <v>28</v>
      </c>
      <c r="C28" s="390" t="s">
        <v>25</v>
      </c>
      <c r="D28" s="69" t="s">
        <v>115</v>
      </c>
      <c r="E28" s="68" t="s">
        <v>527</v>
      </c>
      <c r="F28" s="69" t="s">
        <v>280</v>
      </c>
      <c r="G28" s="587">
        <v>0</v>
      </c>
      <c r="H28" s="587"/>
      <c r="I28" s="595"/>
      <c r="J28" s="587">
        <v>0</v>
      </c>
      <c r="K28" s="587">
        <v>0</v>
      </c>
      <c r="L28" s="484"/>
      <c r="M28" s="484"/>
      <c r="N28" s="484"/>
      <c r="O28" s="484"/>
      <c r="P28" s="587">
        <v>0</v>
      </c>
      <c r="Q28" s="587">
        <v>0</v>
      </c>
      <c r="R28" s="484"/>
      <c r="S28" s="484"/>
      <c r="T28" s="484"/>
      <c r="U28" s="484"/>
      <c r="V28" s="587">
        <v>0</v>
      </c>
      <c r="W28" s="587">
        <v>0</v>
      </c>
      <c r="X28" s="484"/>
      <c r="Y28" s="484"/>
      <c r="Z28" s="484"/>
      <c r="AA28" s="484"/>
    </row>
    <row r="29" spans="1:27" x14ac:dyDescent="0.25">
      <c r="A29" s="390" t="s">
        <v>522</v>
      </c>
      <c r="B29" s="390" t="s">
        <v>28</v>
      </c>
      <c r="C29" s="390" t="s">
        <v>25</v>
      </c>
      <c r="D29" s="69" t="s">
        <v>115</v>
      </c>
      <c r="E29" s="69" t="s">
        <v>277</v>
      </c>
      <c r="F29" s="68" t="s">
        <v>276</v>
      </c>
      <c r="G29" s="587">
        <v>0</v>
      </c>
      <c r="H29" s="587"/>
      <c r="I29" s="595"/>
      <c r="J29" s="587">
        <v>0</v>
      </c>
      <c r="K29" s="587">
        <v>0</v>
      </c>
      <c r="L29" s="484"/>
      <c r="M29" s="484"/>
      <c r="N29" s="484"/>
      <c r="O29" s="484"/>
      <c r="P29" s="587">
        <v>0</v>
      </c>
      <c r="Q29" s="587">
        <v>0</v>
      </c>
      <c r="R29" s="484"/>
      <c r="S29" s="484"/>
      <c r="T29" s="484"/>
      <c r="U29" s="484"/>
      <c r="V29" s="587">
        <v>0</v>
      </c>
      <c r="W29" s="587">
        <v>0</v>
      </c>
      <c r="X29" s="484"/>
      <c r="Y29" s="484"/>
      <c r="Z29" s="484"/>
      <c r="AA29" s="484"/>
    </row>
    <row r="30" spans="1:27" x14ac:dyDescent="0.25">
      <c r="A30" s="390" t="s">
        <v>522</v>
      </c>
      <c r="B30" s="390" t="s">
        <v>28</v>
      </c>
      <c r="C30" s="390" t="s">
        <v>25</v>
      </c>
      <c r="D30" s="69" t="s">
        <v>115</v>
      </c>
      <c r="E30" s="69" t="s">
        <v>277</v>
      </c>
      <c r="F30" s="68" t="s">
        <v>279</v>
      </c>
      <c r="G30" s="587">
        <v>0</v>
      </c>
      <c r="H30" s="587"/>
      <c r="I30" s="595"/>
      <c r="J30" s="587">
        <v>0</v>
      </c>
      <c r="K30" s="587">
        <v>0</v>
      </c>
      <c r="L30" s="484"/>
      <c r="M30" s="484"/>
      <c r="N30" s="484"/>
      <c r="O30" s="484"/>
      <c r="P30" s="587">
        <v>0</v>
      </c>
      <c r="Q30" s="587">
        <v>0</v>
      </c>
      <c r="R30" s="484"/>
      <c r="S30" s="484"/>
      <c r="T30" s="484"/>
      <c r="U30" s="484"/>
      <c r="V30" s="587">
        <v>0</v>
      </c>
      <c r="W30" s="587">
        <v>0</v>
      </c>
      <c r="X30" s="484"/>
      <c r="Y30" s="484"/>
      <c r="Z30" s="484"/>
      <c r="AA30" s="484"/>
    </row>
    <row r="31" spans="1:27" x14ac:dyDescent="0.25">
      <c r="A31" s="392" t="s">
        <v>522</v>
      </c>
      <c r="B31" s="392" t="s">
        <v>28</v>
      </c>
      <c r="C31" s="16" t="s">
        <v>89</v>
      </c>
      <c r="D31" s="14" t="s">
        <v>115</v>
      </c>
      <c r="E31" s="14" t="s">
        <v>277</v>
      </c>
      <c r="F31" s="14" t="s">
        <v>280</v>
      </c>
      <c r="G31" s="561">
        <v>0</v>
      </c>
      <c r="H31" s="561"/>
      <c r="I31" s="503"/>
      <c r="J31" s="561">
        <v>0</v>
      </c>
      <c r="K31" s="561">
        <v>0</v>
      </c>
      <c r="L31" s="487"/>
      <c r="M31" s="487"/>
      <c r="N31" s="487"/>
      <c r="O31" s="487"/>
      <c r="P31" s="561">
        <v>0</v>
      </c>
      <c r="Q31" s="561">
        <v>0</v>
      </c>
      <c r="R31" s="487"/>
      <c r="S31" s="487"/>
      <c r="T31" s="487"/>
      <c r="U31" s="487"/>
      <c r="V31" s="561">
        <v>0</v>
      </c>
      <c r="W31" s="561">
        <v>0</v>
      </c>
      <c r="X31" s="487"/>
      <c r="Y31" s="487"/>
      <c r="Z31" s="487"/>
      <c r="AA31" s="487"/>
    </row>
    <row r="32" spans="1:27" x14ac:dyDescent="0.25">
      <c r="A32" s="744" t="s">
        <v>522</v>
      </c>
      <c r="B32" s="744" t="s">
        <v>28</v>
      </c>
      <c r="C32" s="744" t="s">
        <v>87</v>
      </c>
      <c r="D32" s="744" t="s">
        <v>523</v>
      </c>
      <c r="E32" s="744" t="s">
        <v>524</v>
      </c>
      <c r="F32" s="744" t="s">
        <v>272</v>
      </c>
      <c r="G32" s="740">
        <v>33</v>
      </c>
      <c r="H32" s="740">
        <v>27640</v>
      </c>
      <c r="I32" s="796">
        <v>0.3</v>
      </c>
      <c r="J32" s="740">
        <v>7009</v>
      </c>
      <c r="K32" s="740">
        <v>3182</v>
      </c>
      <c r="L32" s="481">
        <v>0.46</v>
      </c>
      <c r="M32" s="481">
        <v>6.0000000000000001E-3</v>
      </c>
      <c r="N32" s="481">
        <v>0.44819999999999999</v>
      </c>
      <c r="O32" s="481">
        <v>0.4718</v>
      </c>
      <c r="P32" s="740">
        <v>110</v>
      </c>
      <c r="Q32" s="740">
        <v>98</v>
      </c>
      <c r="R32" s="481">
        <v>0.88100000000000001</v>
      </c>
      <c r="S32" s="481">
        <v>3.09E-2</v>
      </c>
      <c r="T32" s="481">
        <v>0.82040000000000002</v>
      </c>
      <c r="U32" s="481">
        <v>0.94159999999999999</v>
      </c>
      <c r="V32" s="740">
        <v>7119</v>
      </c>
      <c r="W32" s="740">
        <v>3280</v>
      </c>
      <c r="X32" s="481">
        <v>0.46</v>
      </c>
      <c r="Y32" s="481">
        <v>5.8999999999999999E-3</v>
      </c>
      <c r="Z32" s="481">
        <v>0.44840000000000002</v>
      </c>
      <c r="AA32" s="481">
        <v>0.47160000000000002</v>
      </c>
    </row>
    <row r="33" spans="1:27" x14ac:dyDescent="0.25">
      <c r="A33" s="744" t="s">
        <v>522</v>
      </c>
      <c r="B33" s="744" t="s">
        <v>28</v>
      </c>
      <c r="C33" s="744" t="s">
        <v>87</v>
      </c>
      <c r="D33" s="744" t="s">
        <v>523</v>
      </c>
      <c r="E33" s="744" t="s">
        <v>524</v>
      </c>
      <c r="F33" s="744" t="s">
        <v>278</v>
      </c>
      <c r="G33" s="740">
        <v>33</v>
      </c>
      <c r="H33" s="740">
        <v>27640</v>
      </c>
      <c r="I33" s="796">
        <v>0.3</v>
      </c>
      <c r="J33" s="740">
        <v>3984</v>
      </c>
      <c r="K33" s="740">
        <v>1456</v>
      </c>
      <c r="L33" s="481">
        <v>0.36499999999999999</v>
      </c>
      <c r="M33" s="481">
        <v>7.6E-3</v>
      </c>
      <c r="N33" s="481">
        <v>0.35010000000000002</v>
      </c>
      <c r="O33" s="481">
        <v>0.37990000000000002</v>
      </c>
      <c r="P33" s="740">
        <v>98</v>
      </c>
      <c r="Q33" s="740">
        <v>91</v>
      </c>
      <c r="R33" s="481">
        <v>0.94</v>
      </c>
      <c r="S33" s="481">
        <v>2.4E-2</v>
      </c>
      <c r="T33" s="481">
        <v>0.89300000000000002</v>
      </c>
      <c r="U33" s="481">
        <v>0.98699999999999999</v>
      </c>
      <c r="V33" s="740">
        <v>4082</v>
      </c>
      <c r="W33" s="740">
        <v>1547</v>
      </c>
      <c r="X33" s="481">
        <v>0.36499999999999999</v>
      </c>
      <c r="Y33" s="481">
        <v>7.4999999999999997E-3</v>
      </c>
      <c r="Z33" s="481">
        <v>0.3503</v>
      </c>
      <c r="AA33" s="481">
        <v>0.37969999999999998</v>
      </c>
    </row>
    <row r="34" spans="1:27" x14ac:dyDescent="0.25">
      <c r="A34" s="396" t="s">
        <v>522</v>
      </c>
      <c r="B34" s="396" t="s">
        <v>28</v>
      </c>
      <c r="C34" s="396" t="s">
        <v>87</v>
      </c>
      <c r="D34" s="396" t="s">
        <v>523</v>
      </c>
      <c r="E34" s="203" t="s">
        <v>525</v>
      </c>
      <c r="F34" s="204" t="s">
        <v>280</v>
      </c>
      <c r="G34" s="741">
        <v>33</v>
      </c>
      <c r="H34" s="741">
        <v>27640</v>
      </c>
      <c r="I34" s="797">
        <v>0.3</v>
      </c>
      <c r="J34" s="741">
        <v>10993</v>
      </c>
      <c r="K34" s="741">
        <v>4638</v>
      </c>
      <c r="L34" s="482">
        <v>0.437</v>
      </c>
      <c r="M34" s="482">
        <v>4.7000000000000002E-3</v>
      </c>
      <c r="N34" s="482">
        <v>0.42780000000000001</v>
      </c>
      <c r="O34" s="482">
        <v>0.44619999999999999</v>
      </c>
      <c r="P34" s="741">
        <v>208</v>
      </c>
      <c r="Q34" s="741">
        <v>189</v>
      </c>
      <c r="R34" s="482">
        <v>0.90400000000000003</v>
      </c>
      <c r="S34" s="482">
        <v>2.0400000000000001E-2</v>
      </c>
      <c r="T34" s="482">
        <v>0.86399999999999999</v>
      </c>
      <c r="U34" s="482">
        <v>0.94399999999999995</v>
      </c>
      <c r="V34" s="741">
        <v>11201</v>
      </c>
      <c r="W34" s="741">
        <v>4827</v>
      </c>
      <c r="X34" s="482">
        <v>0.437</v>
      </c>
      <c r="Y34" s="482">
        <v>4.7000000000000002E-3</v>
      </c>
      <c r="Z34" s="482">
        <v>0.42780000000000001</v>
      </c>
      <c r="AA34" s="482">
        <v>0.44619999999999999</v>
      </c>
    </row>
    <row r="35" spans="1:27" x14ac:dyDescent="0.25">
      <c r="A35" s="744" t="s">
        <v>522</v>
      </c>
      <c r="B35" s="744" t="s">
        <v>28</v>
      </c>
      <c r="C35" s="744" t="s">
        <v>87</v>
      </c>
      <c r="D35" s="744" t="s">
        <v>523</v>
      </c>
      <c r="E35" s="744" t="s">
        <v>526</v>
      </c>
      <c r="F35" s="744" t="s">
        <v>272</v>
      </c>
      <c r="G35" s="740">
        <v>33</v>
      </c>
      <c r="H35" s="740">
        <v>27640</v>
      </c>
      <c r="I35" s="796">
        <v>0.3</v>
      </c>
      <c r="J35" s="740">
        <v>465</v>
      </c>
      <c r="K35" s="740">
        <v>281</v>
      </c>
      <c r="L35" s="481">
        <v>0.60699999999999998</v>
      </c>
      <c r="M35" s="481">
        <v>2.2599999999999999E-2</v>
      </c>
      <c r="N35" s="481">
        <v>0.56269999999999998</v>
      </c>
      <c r="O35" s="481">
        <v>0.65129999999999999</v>
      </c>
      <c r="P35" s="740">
        <v>5</v>
      </c>
      <c r="Q35" s="740">
        <v>5</v>
      </c>
      <c r="R35" s="481"/>
      <c r="S35" s="481"/>
      <c r="T35" s="481"/>
      <c r="U35" s="481"/>
      <c r="V35" s="740">
        <v>470</v>
      </c>
      <c r="W35" s="740">
        <v>286</v>
      </c>
      <c r="X35" s="481">
        <v>0.60699999999999998</v>
      </c>
      <c r="Y35" s="481">
        <v>2.2499999999999999E-2</v>
      </c>
      <c r="Z35" s="481">
        <v>0.56289999999999996</v>
      </c>
      <c r="AA35" s="481">
        <v>0.65110000000000001</v>
      </c>
    </row>
    <row r="36" spans="1:27" x14ac:dyDescent="0.25">
      <c r="A36" s="744" t="s">
        <v>522</v>
      </c>
      <c r="B36" s="744" t="s">
        <v>28</v>
      </c>
      <c r="C36" s="744" t="s">
        <v>87</v>
      </c>
      <c r="D36" s="744" t="s">
        <v>523</v>
      </c>
      <c r="E36" s="744" t="s">
        <v>526</v>
      </c>
      <c r="F36" s="744" t="s">
        <v>278</v>
      </c>
      <c r="G36" s="740">
        <v>33</v>
      </c>
      <c r="H36" s="740">
        <v>27640</v>
      </c>
      <c r="I36" s="796">
        <v>0.3</v>
      </c>
      <c r="J36" s="740">
        <v>264</v>
      </c>
      <c r="K36" s="740">
        <v>154</v>
      </c>
      <c r="L36" s="481">
        <v>0.60299999999999998</v>
      </c>
      <c r="M36" s="481">
        <v>3.0099999999999998E-2</v>
      </c>
      <c r="N36" s="481">
        <v>0.54400000000000004</v>
      </c>
      <c r="O36" s="481">
        <v>0.66200000000000003</v>
      </c>
      <c r="P36" s="740">
        <v>5</v>
      </c>
      <c r="Q36" s="740">
        <v>4</v>
      </c>
      <c r="R36" s="481"/>
      <c r="S36" s="481"/>
      <c r="T36" s="481"/>
      <c r="U36" s="481"/>
      <c r="V36" s="740">
        <v>269</v>
      </c>
      <c r="W36" s="740">
        <v>158</v>
      </c>
      <c r="X36" s="481">
        <v>0.60299999999999998</v>
      </c>
      <c r="Y36" s="481">
        <v>2.98E-2</v>
      </c>
      <c r="Z36" s="481">
        <v>0.54459999999999997</v>
      </c>
      <c r="AA36" s="481">
        <v>0.66139999999999999</v>
      </c>
    </row>
    <row r="37" spans="1:27" x14ac:dyDescent="0.25">
      <c r="A37" s="396" t="s">
        <v>522</v>
      </c>
      <c r="B37" s="396" t="s">
        <v>28</v>
      </c>
      <c r="C37" s="396" t="s">
        <v>87</v>
      </c>
      <c r="D37" s="396" t="s">
        <v>523</v>
      </c>
      <c r="E37" s="203" t="s">
        <v>527</v>
      </c>
      <c r="F37" s="204" t="s">
        <v>280</v>
      </c>
      <c r="G37" s="741">
        <v>33</v>
      </c>
      <c r="H37" s="741">
        <v>27640</v>
      </c>
      <c r="I37" s="797">
        <v>0.3</v>
      </c>
      <c r="J37" s="741">
        <v>729</v>
      </c>
      <c r="K37" s="741">
        <v>435</v>
      </c>
      <c r="L37" s="482">
        <v>0.60599999999999998</v>
      </c>
      <c r="M37" s="482">
        <v>1.8100000000000002E-2</v>
      </c>
      <c r="N37" s="482">
        <v>0.57050000000000001</v>
      </c>
      <c r="O37" s="482">
        <v>0.64149999999999996</v>
      </c>
      <c r="P37" s="741">
        <v>10</v>
      </c>
      <c r="Q37" s="741">
        <v>9</v>
      </c>
      <c r="R37" s="482"/>
      <c r="S37" s="482"/>
      <c r="T37" s="482"/>
      <c r="U37" s="482"/>
      <c r="V37" s="741">
        <v>739</v>
      </c>
      <c r="W37" s="741">
        <v>444</v>
      </c>
      <c r="X37" s="482">
        <v>0.60599999999999998</v>
      </c>
      <c r="Y37" s="482">
        <v>1.7999999999999999E-2</v>
      </c>
      <c r="Z37" s="482">
        <v>0.57069999999999999</v>
      </c>
      <c r="AA37" s="482">
        <v>0.64129999999999998</v>
      </c>
    </row>
    <row r="38" spans="1:27" x14ac:dyDescent="0.25">
      <c r="A38" s="396" t="s">
        <v>522</v>
      </c>
      <c r="B38" s="396" t="s">
        <v>28</v>
      </c>
      <c r="C38" s="396" t="s">
        <v>87</v>
      </c>
      <c r="D38" s="396" t="s">
        <v>523</v>
      </c>
      <c r="E38" s="204" t="s">
        <v>277</v>
      </c>
      <c r="F38" s="203" t="s">
        <v>276</v>
      </c>
      <c r="G38" s="741">
        <v>33</v>
      </c>
      <c r="H38" s="741">
        <v>27640</v>
      </c>
      <c r="I38" s="797">
        <v>0.3</v>
      </c>
      <c r="J38" s="741">
        <v>7474</v>
      </c>
      <c r="K38" s="741">
        <v>3463</v>
      </c>
      <c r="L38" s="482">
        <v>0.46100000000000002</v>
      </c>
      <c r="M38" s="482">
        <v>5.7999999999999996E-3</v>
      </c>
      <c r="N38" s="482">
        <v>0.4496</v>
      </c>
      <c r="O38" s="482">
        <v>0.47239999999999999</v>
      </c>
      <c r="P38" s="741">
        <v>115</v>
      </c>
      <c r="Q38" s="741">
        <v>103</v>
      </c>
      <c r="R38" s="482">
        <v>0.88200000000000001</v>
      </c>
      <c r="S38" s="482">
        <v>3.0099999999999998E-2</v>
      </c>
      <c r="T38" s="482">
        <v>0.82299999999999995</v>
      </c>
      <c r="U38" s="482">
        <v>0.94099999999999995</v>
      </c>
      <c r="V38" s="741">
        <v>7589</v>
      </c>
      <c r="W38" s="741">
        <v>3566</v>
      </c>
      <c r="X38" s="482">
        <v>0.46100000000000002</v>
      </c>
      <c r="Y38" s="482">
        <v>5.7000000000000002E-3</v>
      </c>
      <c r="Z38" s="482">
        <v>0.44979999999999998</v>
      </c>
      <c r="AA38" s="482">
        <v>0.47220000000000001</v>
      </c>
    </row>
    <row r="39" spans="1:27" x14ac:dyDescent="0.25">
      <c r="A39" s="396" t="s">
        <v>522</v>
      </c>
      <c r="B39" s="396" t="s">
        <v>28</v>
      </c>
      <c r="C39" s="396" t="s">
        <v>87</v>
      </c>
      <c r="D39" s="396" t="s">
        <v>523</v>
      </c>
      <c r="E39" s="204" t="s">
        <v>277</v>
      </c>
      <c r="F39" s="203" t="s">
        <v>279</v>
      </c>
      <c r="G39" s="741">
        <v>33</v>
      </c>
      <c r="H39" s="741">
        <v>27640</v>
      </c>
      <c r="I39" s="797">
        <v>0.3</v>
      </c>
      <c r="J39" s="741">
        <v>4248</v>
      </c>
      <c r="K39" s="741">
        <v>1610</v>
      </c>
      <c r="L39" s="482">
        <v>0.36599999999999999</v>
      </c>
      <c r="M39" s="482">
        <v>7.4000000000000003E-3</v>
      </c>
      <c r="N39" s="482">
        <v>0.35149999999999998</v>
      </c>
      <c r="O39" s="482">
        <v>0.3805</v>
      </c>
      <c r="P39" s="741">
        <v>103</v>
      </c>
      <c r="Q39" s="741">
        <v>95</v>
      </c>
      <c r="R39" s="482">
        <v>0.93799999999999994</v>
      </c>
      <c r="S39" s="482">
        <v>2.3800000000000002E-2</v>
      </c>
      <c r="T39" s="482">
        <v>0.89139999999999997</v>
      </c>
      <c r="U39" s="482">
        <v>0.98460000000000003</v>
      </c>
      <c r="V39" s="741">
        <v>4351</v>
      </c>
      <c r="W39" s="741">
        <v>1705</v>
      </c>
      <c r="X39" s="482">
        <v>0.36599999999999999</v>
      </c>
      <c r="Y39" s="482">
        <v>7.3000000000000001E-3</v>
      </c>
      <c r="Z39" s="482">
        <v>0.35170000000000001</v>
      </c>
      <c r="AA39" s="482">
        <v>0.38030000000000003</v>
      </c>
    </row>
    <row r="40" spans="1:27" x14ac:dyDescent="0.25">
      <c r="A40" s="390" t="s">
        <v>522</v>
      </c>
      <c r="B40" s="390" t="s">
        <v>28</v>
      </c>
      <c r="C40" s="390" t="s">
        <v>87</v>
      </c>
      <c r="D40" s="68" t="s">
        <v>116</v>
      </c>
      <c r="E40" s="69" t="s">
        <v>277</v>
      </c>
      <c r="F40" s="69" t="s">
        <v>280</v>
      </c>
      <c r="G40" s="587">
        <v>33</v>
      </c>
      <c r="H40" s="587">
        <v>27640</v>
      </c>
      <c r="I40" s="595">
        <v>0.3</v>
      </c>
      <c r="J40" s="587">
        <v>11722</v>
      </c>
      <c r="K40" s="587">
        <v>5073</v>
      </c>
      <c r="L40" s="484">
        <v>0.438</v>
      </c>
      <c r="M40" s="484">
        <v>4.5999999999999999E-3</v>
      </c>
      <c r="N40" s="484">
        <v>0.42899999999999999</v>
      </c>
      <c r="O40" s="484">
        <v>0.44700000000000001</v>
      </c>
      <c r="P40" s="587">
        <v>218</v>
      </c>
      <c r="Q40" s="587">
        <v>198</v>
      </c>
      <c r="R40" s="484">
        <v>0.90400000000000003</v>
      </c>
      <c r="S40" s="484">
        <v>0.02</v>
      </c>
      <c r="T40" s="484">
        <v>0.86480000000000001</v>
      </c>
      <c r="U40" s="484">
        <v>0.94320000000000004</v>
      </c>
      <c r="V40" s="587">
        <v>11940</v>
      </c>
      <c r="W40" s="587">
        <v>5271</v>
      </c>
      <c r="X40" s="484">
        <v>0.438</v>
      </c>
      <c r="Y40" s="484">
        <v>4.4999999999999997E-3</v>
      </c>
      <c r="Z40" s="484">
        <v>0.42920000000000003</v>
      </c>
      <c r="AA40" s="484">
        <v>0.44679999999999997</v>
      </c>
    </row>
    <row r="41" spans="1:27" x14ac:dyDescent="0.25">
      <c r="A41" s="744" t="s">
        <v>522</v>
      </c>
      <c r="B41" s="744" t="s">
        <v>28</v>
      </c>
      <c r="C41" s="744" t="s">
        <v>87</v>
      </c>
      <c r="D41" s="744" t="s">
        <v>528</v>
      </c>
      <c r="E41" s="744" t="s">
        <v>524</v>
      </c>
      <c r="F41" s="744" t="s">
        <v>272</v>
      </c>
      <c r="G41" s="740">
        <v>33</v>
      </c>
      <c r="H41" s="740">
        <v>27640</v>
      </c>
      <c r="I41" s="796">
        <v>0.3</v>
      </c>
      <c r="J41" s="740">
        <v>1018</v>
      </c>
      <c r="K41" s="740">
        <v>677</v>
      </c>
      <c r="L41" s="481">
        <v>0.69499999999999995</v>
      </c>
      <c r="M41" s="481">
        <v>1.44E-2</v>
      </c>
      <c r="N41" s="481">
        <v>0.66679999999999995</v>
      </c>
      <c r="O41" s="481">
        <v>0.72319999999999995</v>
      </c>
      <c r="P41" s="740">
        <v>7</v>
      </c>
      <c r="Q41" s="740">
        <v>6</v>
      </c>
      <c r="R41" s="481"/>
      <c r="S41" s="481"/>
      <c r="T41" s="481"/>
      <c r="U41" s="481"/>
      <c r="V41" s="740">
        <v>1025</v>
      </c>
      <c r="W41" s="740">
        <v>683</v>
      </c>
      <c r="X41" s="481">
        <v>0.69499999999999995</v>
      </c>
      <c r="Y41" s="481">
        <v>1.44E-2</v>
      </c>
      <c r="Z41" s="481">
        <v>0.66679999999999995</v>
      </c>
      <c r="AA41" s="481">
        <v>0.72319999999999995</v>
      </c>
    </row>
    <row r="42" spans="1:27" x14ac:dyDescent="0.25">
      <c r="A42" s="744" t="s">
        <v>522</v>
      </c>
      <c r="B42" s="744" t="s">
        <v>28</v>
      </c>
      <c r="C42" s="744" t="s">
        <v>87</v>
      </c>
      <c r="D42" s="744" t="s">
        <v>528</v>
      </c>
      <c r="E42" s="744" t="s">
        <v>524</v>
      </c>
      <c r="F42" s="744" t="s">
        <v>278</v>
      </c>
      <c r="G42" s="740">
        <v>33</v>
      </c>
      <c r="H42" s="740">
        <v>27640</v>
      </c>
      <c r="I42" s="796">
        <v>0.3</v>
      </c>
      <c r="J42" s="740">
        <v>835</v>
      </c>
      <c r="K42" s="740">
        <v>604</v>
      </c>
      <c r="L42" s="481">
        <v>0.751</v>
      </c>
      <c r="M42" s="481">
        <v>1.4999999999999999E-2</v>
      </c>
      <c r="N42" s="481">
        <v>0.72160000000000002</v>
      </c>
      <c r="O42" s="481">
        <v>0.78039999999999998</v>
      </c>
      <c r="P42" s="740">
        <v>2</v>
      </c>
      <c r="Q42" s="740">
        <v>2</v>
      </c>
      <c r="R42" s="481"/>
      <c r="S42" s="481"/>
      <c r="T42" s="481"/>
      <c r="U42" s="481"/>
      <c r="V42" s="740">
        <v>837</v>
      </c>
      <c r="W42" s="740">
        <v>606</v>
      </c>
      <c r="X42" s="481">
        <v>0.751</v>
      </c>
      <c r="Y42" s="481">
        <v>1.49E-2</v>
      </c>
      <c r="Z42" s="481">
        <v>0.7218</v>
      </c>
      <c r="AA42" s="481">
        <v>0.7802</v>
      </c>
    </row>
    <row r="43" spans="1:27" x14ac:dyDescent="0.25">
      <c r="A43" s="396" t="s">
        <v>522</v>
      </c>
      <c r="B43" s="396" t="s">
        <v>28</v>
      </c>
      <c r="C43" s="396" t="s">
        <v>87</v>
      </c>
      <c r="D43" s="396" t="s">
        <v>528</v>
      </c>
      <c r="E43" s="203" t="s">
        <v>525</v>
      </c>
      <c r="F43" s="204" t="s">
        <v>280</v>
      </c>
      <c r="G43" s="741">
        <v>33</v>
      </c>
      <c r="H43" s="741">
        <v>27640</v>
      </c>
      <c r="I43" s="797">
        <v>0.3</v>
      </c>
      <c r="J43" s="741">
        <v>1853</v>
      </c>
      <c r="K43" s="741">
        <v>1281</v>
      </c>
      <c r="L43" s="482">
        <v>0.71899999999999997</v>
      </c>
      <c r="M43" s="482">
        <v>1.04E-2</v>
      </c>
      <c r="N43" s="482">
        <v>0.6986</v>
      </c>
      <c r="O43" s="482">
        <v>0.73939999999999995</v>
      </c>
      <c r="P43" s="741">
        <v>9</v>
      </c>
      <c r="Q43" s="741">
        <v>8</v>
      </c>
      <c r="R43" s="482"/>
      <c r="S43" s="482"/>
      <c r="T43" s="482"/>
      <c r="U43" s="482"/>
      <c r="V43" s="741">
        <v>1862</v>
      </c>
      <c r="W43" s="741">
        <v>1289</v>
      </c>
      <c r="X43" s="482">
        <v>0.71899999999999997</v>
      </c>
      <c r="Y43" s="482">
        <v>1.04E-2</v>
      </c>
      <c r="Z43" s="482">
        <v>0.6986</v>
      </c>
      <c r="AA43" s="482">
        <v>0.73939999999999995</v>
      </c>
    </row>
    <row r="44" spans="1:27" x14ac:dyDescent="0.25">
      <c r="A44" s="744" t="s">
        <v>522</v>
      </c>
      <c r="B44" s="744" t="s">
        <v>28</v>
      </c>
      <c r="C44" s="744" t="s">
        <v>87</v>
      </c>
      <c r="D44" s="744" t="s">
        <v>528</v>
      </c>
      <c r="E44" s="744" t="s">
        <v>526</v>
      </c>
      <c r="F44" s="744" t="s">
        <v>272</v>
      </c>
      <c r="G44" s="740">
        <v>33</v>
      </c>
      <c r="H44" s="740">
        <v>27640</v>
      </c>
      <c r="I44" s="796">
        <v>0.3</v>
      </c>
      <c r="J44" s="740">
        <v>9</v>
      </c>
      <c r="K44" s="740">
        <v>3</v>
      </c>
      <c r="L44" s="481"/>
      <c r="M44" s="481"/>
      <c r="N44" s="481"/>
      <c r="O44" s="481"/>
      <c r="P44" s="740">
        <v>0</v>
      </c>
      <c r="Q44" s="740">
        <v>0</v>
      </c>
      <c r="R44" s="481"/>
      <c r="S44" s="481"/>
      <c r="T44" s="481"/>
      <c r="U44" s="481"/>
      <c r="V44" s="740">
        <v>9</v>
      </c>
      <c r="W44" s="740">
        <v>3</v>
      </c>
      <c r="X44" s="481"/>
      <c r="Y44" s="481"/>
      <c r="Z44" s="481"/>
      <c r="AA44" s="481"/>
    </row>
    <row r="45" spans="1:27" x14ac:dyDescent="0.25">
      <c r="A45" s="744" t="s">
        <v>522</v>
      </c>
      <c r="B45" s="744" t="s">
        <v>28</v>
      </c>
      <c r="C45" s="744" t="s">
        <v>87</v>
      </c>
      <c r="D45" s="744" t="s">
        <v>528</v>
      </c>
      <c r="E45" s="744" t="s">
        <v>526</v>
      </c>
      <c r="F45" s="744" t="s">
        <v>278</v>
      </c>
      <c r="G45" s="740">
        <v>33</v>
      </c>
      <c r="H45" s="740">
        <v>27640</v>
      </c>
      <c r="I45" s="796">
        <v>0.3</v>
      </c>
      <c r="J45" s="740">
        <v>7</v>
      </c>
      <c r="K45" s="740">
        <v>5</v>
      </c>
      <c r="L45" s="481"/>
      <c r="M45" s="481"/>
      <c r="N45" s="481"/>
      <c r="O45" s="481"/>
      <c r="P45" s="740">
        <v>2</v>
      </c>
      <c r="Q45" s="740">
        <v>2</v>
      </c>
      <c r="R45" s="481"/>
      <c r="S45" s="481"/>
      <c r="T45" s="481"/>
      <c r="U45" s="481"/>
      <c r="V45" s="740">
        <v>9</v>
      </c>
      <c r="W45" s="740">
        <v>7</v>
      </c>
      <c r="X45" s="481"/>
      <c r="Y45" s="481"/>
      <c r="Z45" s="481"/>
      <c r="AA45" s="481"/>
    </row>
    <row r="46" spans="1:27" x14ac:dyDescent="0.25">
      <c r="A46" s="396" t="s">
        <v>522</v>
      </c>
      <c r="B46" s="396" t="s">
        <v>28</v>
      </c>
      <c r="C46" s="396" t="s">
        <v>87</v>
      </c>
      <c r="D46" s="396" t="s">
        <v>528</v>
      </c>
      <c r="E46" s="203" t="s">
        <v>527</v>
      </c>
      <c r="F46" s="204" t="s">
        <v>280</v>
      </c>
      <c r="G46" s="741">
        <v>33</v>
      </c>
      <c r="H46" s="741">
        <v>27640</v>
      </c>
      <c r="I46" s="797">
        <v>0.3</v>
      </c>
      <c r="J46" s="741">
        <v>16</v>
      </c>
      <c r="K46" s="741">
        <v>8</v>
      </c>
      <c r="L46" s="482"/>
      <c r="M46" s="482"/>
      <c r="N46" s="482"/>
      <c r="O46" s="482"/>
      <c r="P46" s="741">
        <v>2</v>
      </c>
      <c r="Q46" s="741">
        <v>2</v>
      </c>
      <c r="R46" s="482"/>
      <c r="S46" s="482"/>
      <c r="T46" s="482"/>
      <c r="U46" s="482"/>
      <c r="V46" s="741">
        <v>18</v>
      </c>
      <c r="W46" s="741">
        <v>10</v>
      </c>
      <c r="X46" s="482">
        <v>0.52900000000000003</v>
      </c>
      <c r="Y46" s="482"/>
      <c r="Z46" s="482"/>
      <c r="AA46" s="482"/>
    </row>
    <row r="47" spans="1:27" x14ac:dyDescent="0.25">
      <c r="A47" s="396" t="s">
        <v>522</v>
      </c>
      <c r="B47" s="396" t="s">
        <v>28</v>
      </c>
      <c r="C47" s="396" t="s">
        <v>87</v>
      </c>
      <c r="D47" s="396" t="s">
        <v>528</v>
      </c>
      <c r="E47" s="204" t="s">
        <v>277</v>
      </c>
      <c r="F47" s="203" t="s">
        <v>276</v>
      </c>
      <c r="G47" s="741">
        <v>33</v>
      </c>
      <c r="H47" s="741">
        <v>27640</v>
      </c>
      <c r="I47" s="797">
        <v>0.3</v>
      </c>
      <c r="J47" s="741">
        <v>1027</v>
      </c>
      <c r="K47" s="741">
        <v>680</v>
      </c>
      <c r="L47" s="482">
        <v>0.69499999999999995</v>
      </c>
      <c r="M47" s="482">
        <v>1.44E-2</v>
      </c>
      <c r="N47" s="482">
        <v>0.66679999999999995</v>
      </c>
      <c r="O47" s="482">
        <v>0.72319999999999995</v>
      </c>
      <c r="P47" s="741">
        <v>7</v>
      </c>
      <c r="Q47" s="741">
        <v>6</v>
      </c>
      <c r="R47" s="482"/>
      <c r="S47" s="482"/>
      <c r="T47" s="482"/>
      <c r="U47" s="482"/>
      <c r="V47" s="741">
        <v>1034</v>
      </c>
      <c r="W47" s="741">
        <v>686</v>
      </c>
      <c r="X47" s="482">
        <v>0.69499999999999995</v>
      </c>
      <c r="Y47" s="482">
        <v>1.43E-2</v>
      </c>
      <c r="Z47" s="482">
        <v>0.66700000000000004</v>
      </c>
      <c r="AA47" s="482">
        <v>0.72299999999999998</v>
      </c>
    </row>
    <row r="48" spans="1:27" x14ac:dyDescent="0.25">
      <c r="A48" s="396" t="s">
        <v>522</v>
      </c>
      <c r="B48" s="396" t="s">
        <v>28</v>
      </c>
      <c r="C48" s="396" t="s">
        <v>87</v>
      </c>
      <c r="D48" s="396" t="s">
        <v>528</v>
      </c>
      <c r="E48" s="204" t="s">
        <v>277</v>
      </c>
      <c r="F48" s="203" t="s">
        <v>279</v>
      </c>
      <c r="G48" s="741">
        <v>33</v>
      </c>
      <c r="H48" s="741">
        <v>27640</v>
      </c>
      <c r="I48" s="797">
        <v>0.3</v>
      </c>
      <c r="J48" s="741">
        <v>842</v>
      </c>
      <c r="K48" s="741">
        <v>609</v>
      </c>
      <c r="L48" s="482">
        <v>0.751</v>
      </c>
      <c r="M48" s="482">
        <v>1.49E-2</v>
      </c>
      <c r="N48" s="482">
        <v>0.7218</v>
      </c>
      <c r="O48" s="482">
        <v>0.7802</v>
      </c>
      <c r="P48" s="741">
        <v>4</v>
      </c>
      <c r="Q48" s="741">
        <v>4</v>
      </c>
      <c r="R48" s="482"/>
      <c r="S48" s="482"/>
      <c r="T48" s="482"/>
      <c r="U48" s="482"/>
      <c r="V48" s="741">
        <v>846</v>
      </c>
      <c r="W48" s="741">
        <v>613</v>
      </c>
      <c r="X48" s="482">
        <v>0.751</v>
      </c>
      <c r="Y48" s="482">
        <v>1.49E-2</v>
      </c>
      <c r="Z48" s="482">
        <v>0.7218</v>
      </c>
      <c r="AA48" s="482">
        <v>0.7802</v>
      </c>
    </row>
    <row r="49" spans="1:27" x14ac:dyDescent="0.25">
      <c r="A49" s="390" t="s">
        <v>522</v>
      </c>
      <c r="B49" s="390" t="s">
        <v>28</v>
      </c>
      <c r="C49" s="390" t="s">
        <v>87</v>
      </c>
      <c r="D49" s="68" t="s">
        <v>117</v>
      </c>
      <c r="E49" s="69" t="s">
        <v>277</v>
      </c>
      <c r="F49" s="69" t="s">
        <v>280</v>
      </c>
      <c r="G49" s="587">
        <v>33</v>
      </c>
      <c r="H49" s="587">
        <v>27640</v>
      </c>
      <c r="I49" s="595">
        <v>0.3</v>
      </c>
      <c r="J49" s="587">
        <v>1869</v>
      </c>
      <c r="K49" s="587">
        <v>1289</v>
      </c>
      <c r="L49" s="484">
        <v>0.71899999999999997</v>
      </c>
      <c r="M49" s="484">
        <v>1.04E-2</v>
      </c>
      <c r="N49" s="484">
        <v>0.6986</v>
      </c>
      <c r="O49" s="484">
        <v>0.73939999999999995</v>
      </c>
      <c r="P49" s="587">
        <v>11</v>
      </c>
      <c r="Q49" s="587">
        <v>10</v>
      </c>
      <c r="R49" s="484"/>
      <c r="S49" s="484"/>
      <c r="T49" s="484"/>
      <c r="U49" s="484"/>
      <c r="V49" s="587">
        <v>1880</v>
      </c>
      <c r="W49" s="587">
        <v>1299</v>
      </c>
      <c r="X49" s="484">
        <v>0.71899999999999997</v>
      </c>
      <c r="Y49" s="484">
        <v>1.04E-2</v>
      </c>
      <c r="Z49" s="484">
        <v>0.6986</v>
      </c>
      <c r="AA49" s="484">
        <v>0.73939999999999995</v>
      </c>
    </row>
    <row r="50" spans="1:27" x14ac:dyDescent="0.25">
      <c r="A50" s="396" t="s">
        <v>522</v>
      </c>
      <c r="B50" s="396" t="s">
        <v>28</v>
      </c>
      <c r="C50" s="203" t="s">
        <v>91</v>
      </c>
      <c r="D50" s="204" t="s">
        <v>115</v>
      </c>
      <c r="E50" s="396" t="s">
        <v>524</v>
      </c>
      <c r="F50" s="396" t="s">
        <v>272</v>
      </c>
      <c r="G50" s="741">
        <v>33</v>
      </c>
      <c r="H50" s="741">
        <v>27640</v>
      </c>
      <c r="I50" s="797">
        <v>0.3</v>
      </c>
      <c r="J50" s="741">
        <v>8027</v>
      </c>
      <c r="K50" s="741">
        <v>3859</v>
      </c>
      <c r="L50" s="482">
        <v>0.46600000000000003</v>
      </c>
      <c r="M50" s="482">
        <v>5.5999999999999999E-3</v>
      </c>
      <c r="N50" s="482">
        <v>0.45500000000000002</v>
      </c>
      <c r="O50" s="482">
        <v>0.47699999999999998</v>
      </c>
      <c r="P50" s="741">
        <v>117</v>
      </c>
      <c r="Q50" s="741">
        <v>104</v>
      </c>
      <c r="R50" s="482">
        <v>0.879</v>
      </c>
      <c r="S50" s="482">
        <v>3.0200000000000001E-2</v>
      </c>
      <c r="T50" s="482">
        <v>0.81979999999999997</v>
      </c>
      <c r="U50" s="482">
        <v>0.93820000000000003</v>
      </c>
      <c r="V50" s="741">
        <v>8144</v>
      </c>
      <c r="W50" s="741">
        <v>3963</v>
      </c>
      <c r="X50" s="482">
        <v>0.46700000000000003</v>
      </c>
      <c r="Y50" s="482">
        <v>5.4999999999999997E-3</v>
      </c>
      <c r="Z50" s="482">
        <v>0.45619999999999999</v>
      </c>
      <c r="AA50" s="482">
        <v>0.4778</v>
      </c>
    </row>
    <row r="51" spans="1:27" x14ac:dyDescent="0.25">
      <c r="A51" s="396" t="s">
        <v>522</v>
      </c>
      <c r="B51" s="396" t="s">
        <v>28</v>
      </c>
      <c r="C51" s="203" t="s">
        <v>91</v>
      </c>
      <c r="D51" s="204" t="s">
        <v>115</v>
      </c>
      <c r="E51" s="396" t="s">
        <v>524</v>
      </c>
      <c r="F51" s="396" t="s">
        <v>278</v>
      </c>
      <c r="G51" s="741">
        <v>33</v>
      </c>
      <c r="H51" s="741">
        <v>27640</v>
      </c>
      <c r="I51" s="797">
        <v>0.3</v>
      </c>
      <c r="J51" s="741">
        <v>4819</v>
      </c>
      <c r="K51" s="741">
        <v>2060</v>
      </c>
      <c r="L51" s="482">
        <v>0.38800000000000001</v>
      </c>
      <c r="M51" s="482">
        <v>7.0000000000000001E-3</v>
      </c>
      <c r="N51" s="482">
        <v>0.37430000000000002</v>
      </c>
      <c r="O51" s="482">
        <v>0.4017</v>
      </c>
      <c r="P51" s="741">
        <v>100</v>
      </c>
      <c r="Q51" s="741">
        <v>93</v>
      </c>
      <c r="R51" s="482">
        <v>0.94</v>
      </c>
      <c r="S51" s="482">
        <v>2.3699999999999999E-2</v>
      </c>
      <c r="T51" s="482">
        <v>0.89349999999999996</v>
      </c>
      <c r="U51" s="482">
        <v>0.98650000000000004</v>
      </c>
      <c r="V51" s="741">
        <v>4919</v>
      </c>
      <c r="W51" s="741">
        <v>2153</v>
      </c>
      <c r="X51" s="482">
        <v>0.38900000000000001</v>
      </c>
      <c r="Y51" s="482">
        <v>7.0000000000000001E-3</v>
      </c>
      <c r="Z51" s="482">
        <v>0.37530000000000002</v>
      </c>
      <c r="AA51" s="482">
        <v>0.4027</v>
      </c>
    </row>
    <row r="52" spans="1:27" x14ac:dyDescent="0.25">
      <c r="A52" s="396" t="s">
        <v>522</v>
      </c>
      <c r="B52" s="396" t="s">
        <v>28</v>
      </c>
      <c r="C52" s="203" t="s">
        <v>91</v>
      </c>
      <c r="D52" s="204" t="s">
        <v>115</v>
      </c>
      <c r="E52" s="396" t="s">
        <v>526</v>
      </c>
      <c r="F52" s="396" t="s">
        <v>272</v>
      </c>
      <c r="G52" s="741">
        <v>33</v>
      </c>
      <c r="H52" s="741">
        <v>27640</v>
      </c>
      <c r="I52" s="797">
        <v>0.3</v>
      </c>
      <c r="J52" s="741">
        <v>474</v>
      </c>
      <c r="K52" s="741">
        <v>284</v>
      </c>
      <c r="L52" s="482">
        <v>0.60599999999999998</v>
      </c>
      <c r="M52" s="482">
        <v>2.24E-2</v>
      </c>
      <c r="N52" s="482">
        <v>0.56210000000000004</v>
      </c>
      <c r="O52" s="482">
        <v>0.64990000000000003</v>
      </c>
      <c r="P52" s="741">
        <v>5</v>
      </c>
      <c r="Q52" s="741">
        <v>5</v>
      </c>
      <c r="R52" s="482"/>
      <c r="S52" s="482"/>
      <c r="T52" s="482"/>
      <c r="U52" s="482"/>
      <c r="V52" s="741">
        <v>479</v>
      </c>
      <c r="W52" s="741">
        <v>289</v>
      </c>
      <c r="X52" s="482">
        <v>0.60699999999999998</v>
      </c>
      <c r="Y52" s="482">
        <v>2.23E-2</v>
      </c>
      <c r="Z52" s="482">
        <v>0.56330000000000002</v>
      </c>
      <c r="AA52" s="482">
        <v>0.65069999999999995</v>
      </c>
    </row>
    <row r="53" spans="1:27" x14ac:dyDescent="0.25">
      <c r="A53" s="396" t="s">
        <v>522</v>
      </c>
      <c r="B53" s="396" t="s">
        <v>28</v>
      </c>
      <c r="C53" s="203" t="s">
        <v>91</v>
      </c>
      <c r="D53" s="204" t="s">
        <v>115</v>
      </c>
      <c r="E53" s="396" t="s">
        <v>526</v>
      </c>
      <c r="F53" s="396" t="s">
        <v>278</v>
      </c>
      <c r="G53" s="741">
        <v>33</v>
      </c>
      <c r="H53" s="741">
        <v>27640</v>
      </c>
      <c r="I53" s="797">
        <v>0.3</v>
      </c>
      <c r="J53" s="741">
        <v>271</v>
      </c>
      <c r="K53" s="741">
        <v>159</v>
      </c>
      <c r="L53" s="482">
        <v>0.60299999999999998</v>
      </c>
      <c r="M53" s="482">
        <v>2.9700000000000001E-2</v>
      </c>
      <c r="N53" s="482">
        <v>0.54479999999999995</v>
      </c>
      <c r="O53" s="482">
        <v>0.66120000000000001</v>
      </c>
      <c r="P53" s="741">
        <v>7</v>
      </c>
      <c r="Q53" s="741">
        <v>6</v>
      </c>
      <c r="R53" s="482"/>
      <c r="S53" s="482"/>
      <c r="T53" s="482"/>
      <c r="U53" s="482"/>
      <c r="V53" s="741">
        <v>278</v>
      </c>
      <c r="W53" s="741">
        <v>165</v>
      </c>
      <c r="X53" s="482">
        <v>0.60399999999999998</v>
      </c>
      <c r="Y53" s="482">
        <v>2.93E-2</v>
      </c>
      <c r="Z53" s="482">
        <v>0.54659999999999997</v>
      </c>
      <c r="AA53" s="482">
        <v>0.66139999999999999</v>
      </c>
    </row>
    <row r="54" spans="1:27" x14ac:dyDescent="0.25">
      <c r="A54" s="390" t="s">
        <v>522</v>
      </c>
      <c r="B54" s="390" t="s">
        <v>28</v>
      </c>
      <c r="C54" s="390" t="s">
        <v>87</v>
      </c>
      <c r="D54" s="69" t="s">
        <v>115</v>
      </c>
      <c r="E54" s="68" t="s">
        <v>525</v>
      </c>
      <c r="F54" s="69" t="s">
        <v>280</v>
      </c>
      <c r="G54" s="587">
        <v>33</v>
      </c>
      <c r="H54" s="587">
        <v>27640</v>
      </c>
      <c r="I54" s="595">
        <v>0.3</v>
      </c>
      <c r="J54" s="587">
        <v>12846</v>
      </c>
      <c r="K54" s="587">
        <v>5919</v>
      </c>
      <c r="L54" s="484">
        <v>0.44700000000000001</v>
      </c>
      <c r="M54" s="484">
        <v>4.4000000000000003E-3</v>
      </c>
      <c r="N54" s="484">
        <v>0.43840000000000001</v>
      </c>
      <c r="O54" s="484">
        <v>0.4556</v>
      </c>
      <c r="P54" s="587">
        <v>217</v>
      </c>
      <c r="Q54" s="587">
        <v>197</v>
      </c>
      <c r="R54" s="484">
        <v>0.90400000000000003</v>
      </c>
      <c r="S54" s="484">
        <v>0.02</v>
      </c>
      <c r="T54" s="484">
        <v>0.86480000000000001</v>
      </c>
      <c r="U54" s="484">
        <v>0.94320000000000004</v>
      </c>
      <c r="V54" s="587">
        <v>13063</v>
      </c>
      <c r="W54" s="587">
        <v>6116</v>
      </c>
      <c r="X54" s="484">
        <v>0.44700000000000001</v>
      </c>
      <c r="Y54" s="484">
        <v>4.4000000000000003E-3</v>
      </c>
      <c r="Z54" s="484">
        <v>0.43840000000000001</v>
      </c>
      <c r="AA54" s="484">
        <v>0.4556</v>
      </c>
    </row>
    <row r="55" spans="1:27" x14ac:dyDescent="0.25">
      <c r="A55" s="390" t="s">
        <v>522</v>
      </c>
      <c r="B55" s="390" t="s">
        <v>28</v>
      </c>
      <c r="C55" s="390" t="s">
        <v>87</v>
      </c>
      <c r="D55" s="69" t="s">
        <v>115</v>
      </c>
      <c r="E55" s="68" t="s">
        <v>527</v>
      </c>
      <c r="F55" s="69" t="s">
        <v>280</v>
      </c>
      <c r="G55" s="587">
        <v>33</v>
      </c>
      <c r="H55" s="587">
        <v>27640</v>
      </c>
      <c r="I55" s="595">
        <v>0.3</v>
      </c>
      <c r="J55" s="587">
        <v>745</v>
      </c>
      <c r="K55" s="587">
        <v>443</v>
      </c>
      <c r="L55" s="484">
        <v>0.60599999999999998</v>
      </c>
      <c r="M55" s="484">
        <v>1.7899999999999999E-2</v>
      </c>
      <c r="N55" s="484">
        <v>0.57089999999999996</v>
      </c>
      <c r="O55" s="484">
        <v>0.6411</v>
      </c>
      <c r="P55" s="587">
        <v>12</v>
      </c>
      <c r="Q55" s="587">
        <v>11</v>
      </c>
      <c r="R55" s="484"/>
      <c r="S55" s="484"/>
      <c r="T55" s="484"/>
      <c r="U55" s="484"/>
      <c r="V55" s="587">
        <v>757</v>
      </c>
      <c r="W55" s="587">
        <v>454</v>
      </c>
      <c r="X55" s="484">
        <v>0.60599999999999998</v>
      </c>
      <c r="Y55" s="484">
        <v>1.78E-2</v>
      </c>
      <c r="Z55" s="484">
        <v>0.57110000000000005</v>
      </c>
      <c r="AA55" s="484">
        <v>0.64090000000000003</v>
      </c>
    </row>
    <row r="56" spans="1:27" x14ac:dyDescent="0.25">
      <c r="A56" s="390" t="s">
        <v>522</v>
      </c>
      <c r="B56" s="390" t="s">
        <v>28</v>
      </c>
      <c r="C56" s="390" t="s">
        <v>87</v>
      </c>
      <c r="D56" s="69" t="s">
        <v>115</v>
      </c>
      <c r="E56" s="69" t="s">
        <v>277</v>
      </c>
      <c r="F56" s="68" t="s">
        <v>276</v>
      </c>
      <c r="G56" s="587">
        <v>33</v>
      </c>
      <c r="H56" s="587">
        <v>27640</v>
      </c>
      <c r="I56" s="595">
        <v>0.3</v>
      </c>
      <c r="J56" s="587">
        <v>8501</v>
      </c>
      <c r="K56" s="587">
        <v>4143</v>
      </c>
      <c r="L56" s="484">
        <v>0.46700000000000003</v>
      </c>
      <c r="M56" s="484">
        <v>5.4000000000000003E-3</v>
      </c>
      <c r="N56" s="484">
        <v>0.45639999999999997</v>
      </c>
      <c r="O56" s="484">
        <v>0.47760000000000002</v>
      </c>
      <c r="P56" s="587">
        <v>122</v>
      </c>
      <c r="Q56" s="587">
        <v>109</v>
      </c>
      <c r="R56" s="484">
        <v>0.88</v>
      </c>
      <c r="S56" s="484">
        <v>2.9399999999999999E-2</v>
      </c>
      <c r="T56" s="484">
        <v>0.82240000000000002</v>
      </c>
      <c r="U56" s="484">
        <v>0.93759999999999999</v>
      </c>
      <c r="V56" s="587">
        <v>8623</v>
      </c>
      <c r="W56" s="587">
        <v>4252</v>
      </c>
      <c r="X56" s="484">
        <v>0.46700000000000003</v>
      </c>
      <c r="Y56" s="484">
        <v>5.4000000000000003E-3</v>
      </c>
      <c r="Z56" s="484">
        <v>0.45639999999999997</v>
      </c>
      <c r="AA56" s="484">
        <v>0.47760000000000002</v>
      </c>
    </row>
    <row r="57" spans="1:27" x14ac:dyDescent="0.25">
      <c r="A57" s="390" t="s">
        <v>522</v>
      </c>
      <c r="B57" s="390" t="s">
        <v>28</v>
      </c>
      <c r="C57" s="390" t="s">
        <v>87</v>
      </c>
      <c r="D57" s="69" t="s">
        <v>115</v>
      </c>
      <c r="E57" s="69" t="s">
        <v>277</v>
      </c>
      <c r="F57" s="68" t="s">
        <v>279</v>
      </c>
      <c r="G57" s="587">
        <v>33</v>
      </c>
      <c r="H57" s="587">
        <v>27640</v>
      </c>
      <c r="I57" s="595">
        <v>0.3</v>
      </c>
      <c r="J57" s="587">
        <v>5090</v>
      </c>
      <c r="K57" s="587">
        <v>2219</v>
      </c>
      <c r="L57" s="484">
        <v>0.38900000000000001</v>
      </c>
      <c r="M57" s="484">
        <v>6.7999999999999996E-3</v>
      </c>
      <c r="N57" s="484">
        <v>0.37569999999999998</v>
      </c>
      <c r="O57" s="484">
        <v>0.40229999999999999</v>
      </c>
      <c r="P57" s="587">
        <v>107</v>
      </c>
      <c r="Q57" s="587">
        <v>99</v>
      </c>
      <c r="R57" s="484">
        <v>0.93899999999999995</v>
      </c>
      <c r="S57" s="484">
        <v>2.3099999999999999E-2</v>
      </c>
      <c r="T57" s="484">
        <v>0.89370000000000005</v>
      </c>
      <c r="U57" s="484">
        <v>0.98429999999999995</v>
      </c>
      <c r="V57" s="587">
        <v>5197</v>
      </c>
      <c r="W57" s="587">
        <v>2318</v>
      </c>
      <c r="X57" s="484">
        <v>0.39</v>
      </c>
      <c r="Y57" s="484">
        <v>6.7999999999999996E-3</v>
      </c>
      <c r="Z57" s="484">
        <v>0.37669999999999998</v>
      </c>
      <c r="AA57" s="484">
        <v>0.40329999999999999</v>
      </c>
    </row>
    <row r="58" spans="1:27" x14ac:dyDescent="0.25">
      <c r="A58" s="392" t="s">
        <v>522</v>
      </c>
      <c r="B58" s="392" t="s">
        <v>28</v>
      </c>
      <c r="C58" s="16" t="s">
        <v>91</v>
      </c>
      <c r="D58" s="14" t="s">
        <v>115</v>
      </c>
      <c r="E58" s="14" t="s">
        <v>277</v>
      </c>
      <c r="F58" s="14" t="s">
        <v>280</v>
      </c>
      <c r="G58" s="561">
        <v>33</v>
      </c>
      <c r="H58" s="561">
        <v>27640</v>
      </c>
      <c r="I58" s="503">
        <v>0.3</v>
      </c>
      <c r="J58" s="561">
        <v>13591</v>
      </c>
      <c r="K58" s="561">
        <v>6362</v>
      </c>
      <c r="L58" s="487">
        <v>0.44800000000000001</v>
      </c>
      <c r="M58" s="487">
        <v>4.3E-3</v>
      </c>
      <c r="N58" s="487">
        <v>0.43959999999999999</v>
      </c>
      <c r="O58" s="487">
        <v>0.45639999999999997</v>
      </c>
      <c r="P58" s="561">
        <v>229</v>
      </c>
      <c r="Q58" s="561">
        <v>208</v>
      </c>
      <c r="R58" s="487">
        <v>0.90400000000000003</v>
      </c>
      <c r="S58" s="487">
        <v>1.95E-2</v>
      </c>
      <c r="T58" s="487">
        <v>0.86580000000000001</v>
      </c>
      <c r="U58" s="487">
        <v>0.94220000000000004</v>
      </c>
      <c r="V58" s="561">
        <v>13820</v>
      </c>
      <c r="W58" s="561">
        <v>6570</v>
      </c>
      <c r="X58" s="487">
        <v>0.44800000000000001</v>
      </c>
      <c r="Y58" s="487">
        <v>4.1999999999999997E-3</v>
      </c>
      <c r="Z58" s="487">
        <v>0.43980000000000002</v>
      </c>
      <c r="AA58" s="487">
        <v>0.45619999999999999</v>
      </c>
    </row>
    <row r="59" spans="1:27" x14ac:dyDescent="0.25">
      <c r="A59" s="392" t="s">
        <v>522</v>
      </c>
      <c r="B59" s="392" t="s">
        <v>28</v>
      </c>
      <c r="C59" s="14" t="s">
        <v>84</v>
      </c>
      <c r="D59" s="14" t="s">
        <v>115</v>
      </c>
      <c r="E59" s="14" t="s">
        <v>277</v>
      </c>
      <c r="F59" s="16" t="s">
        <v>276</v>
      </c>
      <c r="G59" s="561">
        <v>33</v>
      </c>
      <c r="H59" s="561">
        <v>27640</v>
      </c>
      <c r="I59" s="503">
        <v>0.3</v>
      </c>
      <c r="J59" s="561">
        <v>8501</v>
      </c>
      <c r="K59" s="561">
        <v>4143</v>
      </c>
      <c r="L59" s="487">
        <v>0.46700000000000003</v>
      </c>
      <c r="M59" s="487">
        <v>5.4000000000000003E-3</v>
      </c>
      <c r="N59" s="487">
        <v>0.45639999999999997</v>
      </c>
      <c r="O59" s="487">
        <v>0.47760000000000002</v>
      </c>
      <c r="P59" s="561">
        <v>122</v>
      </c>
      <c r="Q59" s="561">
        <v>109</v>
      </c>
      <c r="R59" s="487">
        <v>0.88</v>
      </c>
      <c r="S59" s="487">
        <v>2.9399999999999999E-2</v>
      </c>
      <c r="T59" s="487">
        <v>0.82240000000000002</v>
      </c>
      <c r="U59" s="487">
        <v>0.93759999999999999</v>
      </c>
      <c r="V59" s="561">
        <v>8623</v>
      </c>
      <c r="W59" s="561">
        <v>4252</v>
      </c>
      <c r="X59" s="487">
        <v>0.46700000000000003</v>
      </c>
      <c r="Y59" s="487">
        <v>5.4000000000000003E-3</v>
      </c>
      <c r="Z59" s="487">
        <v>0.45639999999999997</v>
      </c>
      <c r="AA59" s="487">
        <v>0.47760000000000002</v>
      </c>
    </row>
    <row r="60" spans="1:27" x14ac:dyDescent="0.25">
      <c r="A60" s="392" t="s">
        <v>522</v>
      </c>
      <c r="B60" s="392" t="s">
        <v>28</v>
      </c>
      <c r="C60" s="14" t="s">
        <v>84</v>
      </c>
      <c r="D60" s="14" t="s">
        <v>115</v>
      </c>
      <c r="E60" s="14" t="s">
        <v>277</v>
      </c>
      <c r="F60" s="16" t="s">
        <v>279</v>
      </c>
      <c r="G60" s="561">
        <v>33</v>
      </c>
      <c r="H60" s="561">
        <v>27640</v>
      </c>
      <c r="I60" s="503">
        <v>0.3</v>
      </c>
      <c r="J60" s="561">
        <v>5090</v>
      </c>
      <c r="K60" s="561">
        <v>2219</v>
      </c>
      <c r="L60" s="487">
        <v>0.38900000000000001</v>
      </c>
      <c r="M60" s="487">
        <v>6.7999999999999996E-3</v>
      </c>
      <c r="N60" s="487">
        <v>0.37569999999999998</v>
      </c>
      <c r="O60" s="487">
        <v>0.40229999999999999</v>
      </c>
      <c r="P60" s="561">
        <v>107</v>
      </c>
      <c r="Q60" s="561">
        <v>99</v>
      </c>
      <c r="R60" s="487">
        <v>0.93899999999999995</v>
      </c>
      <c r="S60" s="487">
        <v>2.3099999999999999E-2</v>
      </c>
      <c r="T60" s="487">
        <v>0.89370000000000005</v>
      </c>
      <c r="U60" s="487">
        <v>0.98429999999999995</v>
      </c>
      <c r="V60" s="561">
        <v>5197</v>
      </c>
      <c r="W60" s="561">
        <v>2318</v>
      </c>
      <c r="X60" s="487">
        <v>0.39</v>
      </c>
      <c r="Y60" s="487">
        <v>6.7999999999999996E-3</v>
      </c>
      <c r="Z60" s="487">
        <v>0.37669999999999998</v>
      </c>
      <c r="AA60" s="487">
        <v>0.40329999999999999</v>
      </c>
    </row>
    <row r="61" spans="1:27" x14ac:dyDescent="0.25">
      <c r="A61" s="392" t="s">
        <v>522</v>
      </c>
      <c r="B61" s="392" t="s">
        <v>28</v>
      </c>
      <c r="C61" s="14" t="s">
        <v>84</v>
      </c>
      <c r="D61" s="14" t="s">
        <v>115</v>
      </c>
      <c r="E61" s="16" t="s">
        <v>525</v>
      </c>
      <c r="F61" s="14" t="s">
        <v>280</v>
      </c>
      <c r="G61" s="561">
        <v>33</v>
      </c>
      <c r="H61" s="561">
        <v>27640</v>
      </c>
      <c r="I61" s="503">
        <v>0.3</v>
      </c>
      <c r="J61" s="561">
        <v>12846</v>
      </c>
      <c r="K61" s="561">
        <v>5919</v>
      </c>
      <c r="L61" s="487">
        <v>0.44700000000000001</v>
      </c>
      <c r="M61" s="487">
        <v>4.4000000000000003E-3</v>
      </c>
      <c r="N61" s="487">
        <v>0.43840000000000001</v>
      </c>
      <c r="O61" s="487">
        <v>0.4556</v>
      </c>
      <c r="P61" s="561">
        <v>217</v>
      </c>
      <c r="Q61" s="561">
        <v>197</v>
      </c>
      <c r="R61" s="487">
        <v>0.90400000000000003</v>
      </c>
      <c r="S61" s="487">
        <v>0.02</v>
      </c>
      <c r="T61" s="487">
        <v>0.86480000000000001</v>
      </c>
      <c r="U61" s="487">
        <v>0.94320000000000004</v>
      </c>
      <c r="V61" s="561">
        <v>13063</v>
      </c>
      <c r="W61" s="561">
        <v>6116</v>
      </c>
      <c r="X61" s="487">
        <v>0.44700000000000001</v>
      </c>
      <c r="Y61" s="487">
        <v>4.4000000000000003E-3</v>
      </c>
      <c r="Z61" s="487">
        <v>0.43840000000000001</v>
      </c>
      <c r="AA61" s="487">
        <v>0.4556</v>
      </c>
    </row>
    <row r="62" spans="1:27" x14ac:dyDescent="0.25">
      <c r="A62" s="392" t="s">
        <v>522</v>
      </c>
      <c r="B62" s="392" t="s">
        <v>28</v>
      </c>
      <c r="C62" s="14" t="s">
        <v>84</v>
      </c>
      <c r="D62" s="14" t="s">
        <v>115</v>
      </c>
      <c r="E62" s="16" t="s">
        <v>527</v>
      </c>
      <c r="F62" s="14" t="s">
        <v>280</v>
      </c>
      <c r="G62" s="561">
        <v>33</v>
      </c>
      <c r="H62" s="561">
        <v>27640</v>
      </c>
      <c r="I62" s="503">
        <v>0.3</v>
      </c>
      <c r="J62" s="561">
        <v>745</v>
      </c>
      <c r="K62" s="561">
        <v>443</v>
      </c>
      <c r="L62" s="487">
        <v>0.60599999999999998</v>
      </c>
      <c r="M62" s="487">
        <v>1.7899999999999999E-2</v>
      </c>
      <c r="N62" s="487">
        <v>0.57089999999999996</v>
      </c>
      <c r="O62" s="487">
        <v>0.6411</v>
      </c>
      <c r="P62" s="561">
        <v>12</v>
      </c>
      <c r="Q62" s="561">
        <v>11</v>
      </c>
      <c r="R62" s="487"/>
      <c r="S62" s="487"/>
      <c r="T62" s="487"/>
      <c r="U62" s="487"/>
      <c r="V62" s="561">
        <v>757</v>
      </c>
      <c r="W62" s="561">
        <v>454</v>
      </c>
      <c r="X62" s="487">
        <v>0.60599999999999998</v>
      </c>
      <c r="Y62" s="487">
        <v>1.78E-2</v>
      </c>
      <c r="Z62" s="487">
        <v>0.57110000000000005</v>
      </c>
      <c r="AA62" s="487">
        <v>0.64090000000000003</v>
      </c>
    </row>
    <row r="63" spans="1:27" x14ac:dyDescent="0.25">
      <c r="A63" s="392" t="s">
        <v>522</v>
      </c>
      <c r="B63" s="392" t="s">
        <v>28</v>
      </c>
      <c r="C63" s="14" t="s">
        <v>84</v>
      </c>
      <c r="D63" s="16" t="s">
        <v>116</v>
      </c>
      <c r="E63" s="14" t="s">
        <v>277</v>
      </c>
      <c r="F63" s="14" t="s">
        <v>280</v>
      </c>
      <c r="G63" s="561">
        <v>33</v>
      </c>
      <c r="H63" s="561">
        <v>27640</v>
      </c>
      <c r="I63" s="503">
        <v>0.3</v>
      </c>
      <c r="J63" s="561">
        <v>11722</v>
      </c>
      <c r="K63" s="561">
        <v>5073</v>
      </c>
      <c r="L63" s="487">
        <v>0.438</v>
      </c>
      <c r="M63" s="487">
        <v>4.5999999999999999E-3</v>
      </c>
      <c r="N63" s="487">
        <v>0.42899999999999999</v>
      </c>
      <c r="O63" s="487">
        <v>0.44700000000000001</v>
      </c>
      <c r="P63" s="561">
        <v>218</v>
      </c>
      <c r="Q63" s="561">
        <v>198</v>
      </c>
      <c r="R63" s="487">
        <v>0.90400000000000003</v>
      </c>
      <c r="S63" s="487">
        <v>0.02</v>
      </c>
      <c r="T63" s="487">
        <v>0.86480000000000001</v>
      </c>
      <c r="U63" s="487">
        <v>0.94320000000000004</v>
      </c>
      <c r="V63" s="561">
        <v>11940</v>
      </c>
      <c r="W63" s="561">
        <v>5271</v>
      </c>
      <c r="X63" s="487">
        <v>0.438</v>
      </c>
      <c r="Y63" s="487">
        <v>4.4999999999999997E-3</v>
      </c>
      <c r="Z63" s="487">
        <v>0.42920000000000003</v>
      </c>
      <c r="AA63" s="487">
        <v>0.44679999999999997</v>
      </c>
    </row>
    <row r="64" spans="1:27" x14ac:dyDescent="0.25">
      <c r="A64" s="392" t="s">
        <v>522</v>
      </c>
      <c r="B64" s="392" t="s">
        <v>28</v>
      </c>
      <c r="C64" s="14" t="s">
        <v>84</v>
      </c>
      <c r="D64" s="16" t="s">
        <v>117</v>
      </c>
      <c r="E64" s="14" t="s">
        <v>277</v>
      </c>
      <c r="F64" s="14" t="s">
        <v>280</v>
      </c>
      <c r="G64" s="561">
        <v>33</v>
      </c>
      <c r="H64" s="561">
        <v>27640</v>
      </c>
      <c r="I64" s="503">
        <v>0.3</v>
      </c>
      <c r="J64" s="561">
        <v>1869</v>
      </c>
      <c r="K64" s="561">
        <v>1289</v>
      </c>
      <c r="L64" s="487">
        <v>0.71899999999999997</v>
      </c>
      <c r="M64" s="487">
        <v>1.04E-2</v>
      </c>
      <c r="N64" s="487">
        <v>0.6986</v>
      </c>
      <c r="O64" s="487">
        <v>0.73939999999999995</v>
      </c>
      <c r="P64" s="561">
        <v>11</v>
      </c>
      <c r="Q64" s="561">
        <v>10</v>
      </c>
      <c r="R64" s="487"/>
      <c r="S64" s="487"/>
      <c r="T64" s="487"/>
      <c r="U64" s="487"/>
      <c r="V64" s="561">
        <v>1880</v>
      </c>
      <c r="W64" s="561">
        <v>1299</v>
      </c>
      <c r="X64" s="487">
        <v>0.71899999999999997</v>
      </c>
      <c r="Y64" s="487">
        <v>1.04E-2</v>
      </c>
      <c r="Z64" s="487">
        <v>0.6986</v>
      </c>
      <c r="AA64" s="487">
        <v>0.73939999999999995</v>
      </c>
    </row>
    <row r="65" spans="1:27" x14ac:dyDescent="0.25">
      <c r="A65" s="389" t="s">
        <v>522</v>
      </c>
      <c r="B65" s="17" t="s">
        <v>38</v>
      </c>
      <c r="C65" s="389" t="s">
        <v>84</v>
      </c>
      <c r="D65" s="20" t="s">
        <v>115</v>
      </c>
      <c r="E65" s="20" t="s">
        <v>277</v>
      </c>
      <c r="F65" s="20" t="s">
        <v>280</v>
      </c>
      <c r="G65" s="562">
        <v>33</v>
      </c>
      <c r="H65" s="562">
        <v>27640</v>
      </c>
      <c r="I65" s="504">
        <v>0.3</v>
      </c>
      <c r="J65" s="562">
        <v>13591</v>
      </c>
      <c r="K65" s="562">
        <v>6362</v>
      </c>
      <c r="L65" s="494">
        <v>0.44800000000000001</v>
      </c>
      <c r="M65" s="494">
        <v>4.3E-3</v>
      </c>
      <c r="N65" s="494">
        <v>0.43959999999999999</v>
      </c>
      <c r="O65" s="494">
        <v>0.45639999999999997</v>
      </c>
      <c r="P65" s="562">
        <v>229</v>
      </c>
      <c r="Q65" s="562">
        <v>208</v>
      </c>
      <c r="R65" s="494">
        <v>0.90400000000000003</v>
      </c>
      <c r="S65" s="494">
        <v>1.95E-2</v>
      </c>
      <c r="T65" s="494">
        <v>0.86580000000000001</v>
      </c>
      <c r="U65" s="494">
        <v>0.94220000000000004</v>
      </c>
      <c r="V65" s="562">
        <v>13820</v>
      </c>
      <c r="W65" s="562">
        <v>6570</v>
      </c>
      <c r="X65" s="494">
        <v>0.44800000000000001</v>
      </c>
      <c r="Y65" s="494">
        <v>4.1999999999999997E-3</v>
      </c>
      <c r="Z65" s="494">
        <v>0.43980000000000002</v>
      </c>
      <c r="AA65" s="494">
        <v>0.45619999999999999</v>
      </c>
    </row>
    <row r="66" spans="1:27" x14ac:dyDescent="0.25">
      <c r="A66" s="744" t="s">
        <v>522</v>
      </c>
      <c r="B66" s="744" t="s">
        <v>29</v>
      </c>
      <c r="C66" s="744" t="s">
        <v>25</v>
      </c>
      <c r="D66" s="744" t="s">
        <v>523</v>
      </c>
      <c r="E66" s="744" t="s">
        <v>524</v>
      </c>
      <c r="F66" s="744" t="s">
        <v>272</v>
      </c>
      <c r="G66" s="740">
        <v>33</v>
      </c>
      <c r="H66" s="740">
        <v>27894</v>
      </c>
      <c r="I66" s="796">
        <v>0.7</v>
      </c>
      <c r="J66" s="740">
        <v>7254</v>
      </c>
      <c r="K66" s="740">
        <v>2242</v>
      </c>
      <c r="L66" s="481">
        <v>0.33600000000000002</v>
      </c>
      <c r="M66" s="481">
        <v>5.4999999999999997E-3</v>
      </c>
      <c r="N66" s="481">
        <v>0.32519999999999999</v>
      </c>
      <c r="O66" s="481">
        <v>0.3468</v>
      </c>
      <c r="P66" s="740">
        <v>54</v>
      </c>
      <c r="Q66" s="740">
        <v>49</v>
      </c>
      <c r="R66" s="481">
        <v>0.94</v>
      </c>
      <c r="S66" s="481">
        <v>3.2300000000000002E-2</v>
      </c>
      <c r="T66" s="481">
        <v>0.87670000000000003</v>
      </c>
      <c r="U66" s="481">
        <v>1</v>
      </c>
      <c r="V66" s="740">
        <v>7308</v>
      </c>
      <c r="W66" s="740">
        <v>2291</v>
      </c>
      <c r="X66" s="481">
        <v>0.33600000000000002</v>
      </c>
      <c r="Y66" s="481">
        <v>5.4999999999999997E-3</v>
      </c>
      <c r="Z66" s="481">
        <v>0.32519999999999999</v>
      </c>
      <c r="AA66" s="481">
        <v>0.3468</v>
      </c>
    </row>
    <row r="67" spans="1:27" x14ac:dyDescent="0.25">
      <c r="A67" s="744" t="s">
        <v>522</v>
      </c>
      <c r="B67" s="744" t="s">
        <v>29</v>
      </c>
      <c r="C67" s="744" t="s">
        <v>25</v>
      </c>
      <c r="D67" s="744" t="s">
        <v>523</v>
      </c>
      <c r="E67" s="744" t="s">
        <v>524</v>
      </c>
      <c r="F67" s="744" t="s">
        <v>278</v>
      </c>
      <c r="G67" s="740">
        <v>33</v>
      </c>
      <c r="H67" s="740">
        <v>27894</v>
      </c>
      <c r="I67" s="796">
        <v>0.7</v>
      </c>
      <c r="J67" s="740">
        <v>5058</v>
      </c>
      <c r="K67" s="740">
        <v>1351</v>
      </c>
      <c r="L67" s="481">
        <v>0.28399999999999997</v>
      </c>
      <c r="M67" s="481">
        <v>6.3E-3</v>
      </c>
      <c r="N67" s="481">
        <v>0.2717</v>
      </c>
      <c r="O67" s="481">
        <v>0.29630000000000001</v>
      </c>
      <c r="P67" s="740">
        <v>67</v>
      </c>
      <c r="Q67" s="740">
        <v>60</v>
      </c>
      <c r="R67" s="481">
        <v>0.92100000000000004</v>
      </c>
      <c r="S67" s="481">
        <v>3.3000000000000002E-2</v>
      </c>
      <c r="T67" s="481">
        <v>0.85629999999999995</v>
      </c>
      <c r="U67" s="481">
        <v>0.98570000000000002</v>
      </c>
      <c r="V67" s="740">
        <v>5125</v>
      </c>
      <c r="W67" s="740">
        <v>1411</v>
      </c>
      <c r="X67" s="481">
        <v>0.28399999999999997</v>
      </c>
      <c r="Y67" s="481">
        <v>6.3E-3</v>
      </c>
      <c r="Z67" s="481">
        <v>0.2717</v>
      </c>
      <c r="AA67" s="481">
        <v>0.29630000000000001</v>
      </c>
    </row>
    <row r="68" spans="1:27" x14ac:dyDescent="0.25">
      <c r="A68" s="396" t="s">
        <v>522</v>
      </c>
      <c r="B68" s="396" t="s">
        <v>29</v>
      </c>
      <c r="C68" s="396" t="s">
        <v>25</v>
      </c>
      <c r="D68" s="396" t="s">
        <v>523</v>
      </c>
      <c r="E68" s="203" t="s">
        <v>525</v>
      </c>
      <c r="F68" s="204" t="s">
        <v>280</v>
      </c>
      <c r="G68" s="741">
        <v>33</v>
      </c>
      <c r="H68" s="741">
        <v>27894</v>
      </c>
      <c r="I68" s="797">
        <v>0.7</v>
      </c>
      <c r="J68" s="741">
        <v>12312</v>
      </c>
      <c r="K68" s="741">
        <v>3593</v>
      </c>
      <c r="L68" s="482">
        <v>0.32</v>
      </c>
      <c r="M68" s="482">
        <v>4.1999999999999997E-3</v>
      </c>
      <c r="N68" s="482">
        <v>0.31180000000000002</v>
      </c>
      <c r="O68" s="482">
        <v>0.32819999999999999</v>
      </c>
      <c r="P68" s="741">
        <v>121</v>
      </c>
      <c r="Q68" s="741">
        <v>109</v>
      </c>
      <c r="R68" s="482">
        <v>0.93</v>
      </c>
      <c r="S68" s="482">
        <v>2.3199999999999998E-2</v>
      </c>
      <c r="T68" s="482">
        <v>0.88449999999999995</v>
      </c>
      <c r="U68" s="482">
        <v>0.97550000000000003</v>
      </c>
      <c r="V68" s="741">
        <v>12433</v>
      </c>
      <c r="W68" s="741">
        <v>3702</v>
      </c>
      <c r="X68" s="482">
        <v>0.32</v>
      </c>
      <c r="Y68" s="482">
        <v>4.1999999999999997E-3</v>
      </c>
      <c r="Z68" s="482">
        <v>0.31180000000000002</v>
      </c>
      <c r="AA68" s="482">
        <v>0.32819999999999999</v>
      </c>
    </row>
    <row r="69" spans="1:27" x14ac:dyDescent="0.25">
      <c r="A69" s="744" t="s">
        <v>522</v>
      </c>
      <c r="B69" s="744" t="s">
        <v>29</v>
      </c>
      <c r="C69" s="744" t="s">
        <v>25</v>
      </c>
      <c r="D69" s="744" t="s">
        <v>523</v>
      </c>
      <c r="E69" s="744" t="s">
        <v>526</v>
      </c>
      <c r="F69" s="744" t="s">
        <v>272</v>
      </c>
      <c r="G69" s="740">
        <v>33</v>
      </c>
      <c r="H69" s="740">
        <v>27894</v>
      </c>
      <c r="I69" s="796">
        <v>0.7</v>
      </c>
      <c r="J69" s="740">
        <v>340</v>
      </c>
      <c r="K69" s="740">
        <v>117</v>
      </c>
      <c r="L69" s="481">
        <v>0.309</v>
      </c>
      <c r="M69" s="481">
        <v>2.5100000000000001E-2</v>
      </c>
      <c r="N69" s="481">
        <v>0.25979999999999998</v>
      </c>
      <c r="O69" s="481">
        <v>0.35820000000000002</v>
      </c>
      <c r="P69" s="740">
        <v>1</v>
      </c>
      <c r="Q69" s="740">
        <v>1</v>
      </c>
      <c r="R69" s="481"/>
      <c r="S69" s="481"/>
      <c r="T69" s="481"/>
      <c r="U69" s="481"/>
      <c r="V69" s="740">
        <v>341</v>
      </c>
      <c r="W69" s="740">
        <v>118</v>
      </c>
      <c r="X69" s="481">
        <v>0.309</v>
      </c>
      <c r="Y69" s="481">
        <v>2.5000000000000001E-2</v>
      </c>
      <c r="Z69" s="481">
        <v>0.26</v>
      </c>
      <c r="AA69" s="481">
        <v>0.35799999999999998</v>
      </c>
    </row>
    <row r="70" spans="1:27" x14ac:dyDescent="0.25">
      <c r="A70" s="744" t="s">
        <v>522</v>
      </c>
      <c r="B70" s="744" t="s">
        <v>29</v>
      </c>
      <c r="C70" s="744" t="s">
        <v>25</v>
      </c>
      <c r="D70" s="744" t="s">
        <v>523</v>
      </c>
      <c r="E70" s="744" t="s">
        <v>526</v>
      </c>
      <c r="F70" s="744" t="s">
        <v>278</v>
      </c>
      <c r="G70" s="740">
        <v>33</v>
      </c>
      <c r="H70" s="740">
        <v>27894</v>
      </c>
      <c r="I70" s="796">
        <v>0.7</v>
      </c>
      <c r="J70" s="740">
        <v>275</v>
      </c>
      <c r="K70" s="740">
        <v>150</v>
      </c>
      <c r="L70" s="481">
        <v>0.58199999999999996</v>
      </c>
      <c r="M70" s="481">
        <v>2.9700000000000001E-2</v>
      </c>
      <c r="N70" s="481">
        <v>0.52380000000000004</v>
      </c>
      <c r="O70" s="481">
        <v>0.64019999999999999</v>
      </c>
      <c r="P70" s="740">
        <v>6</v>
      </c>
      <c r="Q70" s="740">
        <v>4</v>
      </c>
      <c r="R70" s="481"/>
      <c r="S70" s="481"/>
      <c r="T70" s="481"/>
      <c r="U70" s="481"/>
      <c r="V70" s="740">
        <v>281</v>
      </c>
      <c r="W70" s="740">
        <v>154</v>
      </c>
      <c r="X70" s="481">
        <v>0.58199999999999996</v>
      </c>
      <c r="Y70" s="481">
        <v>2.9399999999999999E-2</v>
      </c>
      <c r="Z70" s="481">
        <v>0.52439999999999998</v>
      </c>
      <c r="AA70" s="481">
        <v>0.63959999999999995</v>
      </c>
    </row>
    <row r="71" spans="1:27" x14ac:dyDescent="0.25">
      <c r="A71" s="396" t="s">
        <v>522</v>
      </c>
      <c r="B71" s="396" t="s">
        <v>29</v>
      </c>
      <c r="C71" s="396" t="s">
        <v>25</v>
      </c>
      <c r="D71" s="396" t="s">
        <v>523</v>
      </c>
      <c r="E71" s="203" t="s">
        <v>527</v>
      </c>
      <c r="F71" s="204" t="s">
        <v>280</v>
      </c>
      <c r="G71" s="741">
        <v>33</v>
      </c>
      <c r="H71" s="741">
        <v>27894</v>
      </c>
      <c r="I71" s="797">
        <v>0.7</v>
      </c>
      <c r="J71" s="741">
        <v>615</v>
      </c>
      <c r="K71" s="741">
        <v>267</v>
      </c>
      <c r="L71" s="482">
        <v>0.433</v>
      </c>
      <c r="M71" s="482">
        <v>0.02</v>
      </c>
      <c r="N71" s="482">
        <v>0.39379999999999998</v>
      </c>
      <c r="O71" s="482">
        <v>0.47220000000000001</v>
      </c>
      <c r="P71" s="741">
        <v>7</v>
      </c>
      <c r="Q71" s="741">
        <v>5</v>
      </c>
      <c r="R71" s="482"/>
      <c r="S71" s="482"/>
      <c r="T71" s="482"/>
      <c r="U71" s="482"/>
      <c r="V71" s="741">
        <v>622</v>
      </c>
      <c r="W71" s="741">
        <v>272</v>
      </c>
      <c r="X71" s="482">
        <v>0.433</v>
      </c>
      <c r="Y71" s="482">
        <v>1.9900000000000001E-2</v>
      </c>
      <c r="Z71" s="482">
        <v>0.39400000000000002</v>
      </c>
      <c r="AA71" s="482">
        <v>0.47199999999999998</v>
      </c>
    </row>
    <row r="72" spans="1:27" x14ac:dyDescent="0.25">
      <c r="A72" s="396" t="s">
        <v>522</v>
      </c>
      <c r="B72" s="396" t="s">
        <v>29</v>
      </c>
      <c r="C72" s="396" t="s">
        <v>25</v>
      </c>
      <c r="D72" s="396" t="s">
        <v>523</v>
      </c>
      <c r="E72" s="204" t="s">
        <v>277</v>
      </c>
      <c r="F72" s="203" t="s">
        <v>276</v>
      </c>
      <c r="G72" s="741">
        <v>33</v>
      </c>
      <c r="H72" s="741">
        <v>27894</v>
      </c>
      <c r="I72" s="797">
        <v>0.7</v>
      </c>
      <c r="J72" s="741">
        <v>7594</v>
      </c>
      <c r="K72" s="741">
        <v>2359</v>
      </c>
      <c r="L72" s="482">
        <v>0.33600000000000002</v>
      </c>
      <c r="M72" s="482">
        <v>5.4000000000000003E-3</v>
      </c>
      <c r="N72" s="482">
        <v>0.32540000000000002</v>
      </c>
      <c r="O72" s="482">
        <v>0.34660000000000002</v>
      </c>
      <c r="P72" s="741">
        <v>55</v>
      </c>
      <c r="Q72" s="741">
        <v>50</v>
      </c>
      <c r="R72" s="482">
        <v>0.94</v>
      </c>
      <c r="S72" s="482">
        <v>3.2000000000000001E-2</v>
      </c>
      <c r="T72" s="482">
        <v>0.87729999999999997</v>
      </c>
      <c r="U72" s="482">
        <v>1</v>
      </c>
      <c r="V72" s="741">
        <v>7649</v>
      </c>
      <c r="W72" s="741">
        <v>2409</v>
      </c>
      <c r="X72" s="482">
        <v>0.33600000000000002</v>
      </c>
      <c r="Y72" s="482">
        <v>5.4000000000000003E-3</v>
      </c>
      <c r="Z72" s="482">
        <v>0.32540000000000002</v>
      </c>
      <c r="AA72" s="482">
        <v>0.34660000000000002</v>
      </c>
    </row>
    <row r="73" spans="1:27" x14ac:dyDescent="0.25">
      <c r="A73" s="396" t="s">
        <v>522</v>
      </c>
      <c r="B73" s="396" t="s">
        <v>29</v>
      </c>
      <c r="C73" s="396" t="s">
        <v>25</v>
      </c>
      <c r="D73" s="396" t="s">
        <v>523</v>
      </c>
      <c r="E73" s="204" t="s">
        <v>277</v>
      </c>
      <c r="F73" s="203" t="s">
        <v>279</v>
      </c>
      <c r="G73" s="741">
        <v>33</v>
      </c>
      <c r="H73" s="741">
        <v>27894</v>
      </c>
      <c r="I73" s="797">
        <v>0.7</v>
      </c>
      <c r="J73" s="741">
        <v>5333</v>
      </c>
      <c r="K73" s="741">
        <v>1501</v>
      </c>
      <c r="L73" s="482">
        <v>0.28599999999999998</v>
      </c>
      <c r="M73" s="482">
        <v>6.1999999999999998E-3</v>
      </c>
      <c r="N73" s="482">
        <v>0.27379999999999999</v>
      </c>
      <c r="O73" s="482">
        <v>0.29820000000000002</v>
      </c>
      <c r="P73" s="741">
        <v>73</v>
      </c>
      <c r="Q73" s="741">
        <v>64</v>
      </c>
      <c r="R73" s="482">
        <v>0.90400000000000003</v>
      </c>
      <c r="S73" s="482">
        <v>3.4500000000000003E-2</v>
      </c>
      <c r="T73" s="482">
        <v>0.83640000000000003</v>
      </c>
      <c r="U73" s="482">
        <v>0.97160000000000002</v>
      </c>
      <c r="V73" s="741">
        <v>5406</v>
      </c>
      <c r="W73" s="741">
        <v>1565</v>
      </c>
      <c r="X73" s="482">
        <v>0.28599999999999998</v>
      </c>
      <c r="Y73" s="482">
        <v>6.1000000000000004E-3</v>
      </c>
      <c r="Z73" s="482">
        <v>0.27400000000000002</v>
      </c>
      <c r="AA73" s="482">
        <v>0.29799999999999999</v>
      </c>
    </row>
    <row r="74" spans="1:27" x14ac:dyDescent="0.25">
      <c r="A74" s="390" t="s">
        <v>522</v>
      </c>
      <c r="B74" s="390" t="s">
        <v>29</v>
      </c>
      <c r="C74" s="390" t="s">
        <v>25</v>
      </c>
      <c r="D74" s="68" t="s">
        <v>116</v>
      </c>
      <c r="E74" s="69" t="s">
        <v>277</v>
      </c>
      <c r="F74" s="69" t="s">
        <v>280</v>
      </c>
      <c r="G74" s="587">
        <v>33</v>
      </c>
      <c r="H74" s="587">
        <v>27894</v>
      </c>
      <c r="I74" s="595">
        <v>0.7</v>
      </c>
      <c r="J74" s="587">
        <v>12927</v>
      </c>
      <c r="K74" s="587">
        <v>3860</v>
      </c>
      <c r="L74" s="484">
        <v>0.32100000000000001</v>
      </c>
      <c r="M74" s="484">
        <v>4.1000000000000003E-3</v>
      </c>
      <c r="N74" s="484">
        <v>0.313</v>
      </c>
      <c r="O74" s="484">
        <v>0.32900000000000001</v>
      </c>
      <c r="P74" s="587">
        <v>128</v>
      </c>
      <c r="Q74" s="587">
        <v>114</v>
      </c>
      <c r="R74" s="484">
        <v>0.92100000000000004</v>
      </c>
      <c r="S74" s="484">
        <v>2.3800000000000002E-2</v>
      </c>
      <c r="T74" s="484">
        <v>0.87439999999999996</v>
      </c>
      <c r="U74" s="484">
        <v>0.96760000000000002</v>
      </c>
      <c r="V74" s="587">
        <v>13055</v>
      </c>
      <c r="W74" s="587">
        <v>3974</v>
      </c>
      <c r="X74" s="484">
        <v>0.32100000000000001</v>
      </c>
      <c r="Y74" s="484">
        <v>4.1000000000000003E-3</v>
      </c>
      <c r="Z74" s="484">
        <v>0.313</v>
      </c>
      <c r="AA74" s="484">
        <v>0.32900000000000001</v>
      </c>
    </row>
    <row r="75" spans="1:27" x14ac:dyDescent="0.25">
      <c r="A75" s="744" t="s">
        <v>522</v>
      </c>
      <c r="B75" s="744" t="s">
        <v>29</v>
      </c>
      <c r="C75" s="744" t="s">
        <v>25</v>
      </c>
      <c r="D75" s="744" t="s">
        <v>528</v>
      </c>
      <c r="E75" s="744" t="s">
        <v>524</v>
      </c>
      <c r="F75" s="744" t="s">
        <v>272</v>
      </c>
      <c r="G75" s="740">
        <v>33</v>
      </c>
      <c r="H75" s="740">
        <v>27894</v>
      </c>
      <c r="I75" s="796">
        <v>0.7</v>
      </c>
      <c r="J75" s="740">
        <v>517</v>
      </c>
      <c r="K75" s="740">
        <v>236</v>
      </c>
      <c r="L75" s="481">
        <v>0.43</v>
      </c>
      <c r="M75" s="481">
        <v>2.18E-2</v>
      </c>
      <c r="N75" s="481">
        <v>0.38729999999999998</v>
      </c>
      <c r="O75" s="481">
        <v>0.47270000000000001</v>
      </c>
      <c r="P75" s="740">
        <v>1</v>
      </c>
      <c r="Q75" s="740">
        <v>0</v>
      </c>
      <c r="R75" s="481"/>
      <c r="S75" s="481"/>
      <c r="T75" s="481"/>
      <c r="U75" s="481"/>
      <c r="V75" s="740">
        <v>518</v>
      </c>
      <c r="W75" s="740">
        <v>236</v>
      </c>
      <c r="X75" s="481">
        <v>0.43</v>
      </c>
      <c r="Y75" s="481">
        <v>2.18E-2</v>
      </c>
      <c r="Z75" s="481">
        <v>0.38729999999999998</v>
      </c>
      <c r="AA75" s="481">
        <v>0.47270000000000001</v>
      </c>
    </row>
    <row r="76" spans="1:27" x14ac:dyDescent="0.25">
      <c r="A76" s="744" t="s">
        <v>522</v>
      </c>
      <c r="B76" s="744" t="s">
        <v>29</v>
      </c>
      <c r="C76" s="744" t="s">
        <v>25</v>
      </c>
      <c r="D76" s="744" t="s">
        <v>528</v>
      </c>
      <c r="E76" s="744" t="s">
        <v>524</v>
      </c>
      <c r="F76" s="744" t="s">
        <v>278</v>
      </c>
      <c r="G76" s="740">
        <v>33</v>
      </c>
      <c r="H76" s="740">
        <v>27894</v>
      </c>
      <c r="I76" s="796">
        <v>0.7</v>
      </c>
      <c r="J76" s="740">
        <v>363</v>
      </c>
      <c r="K76" s="740">
        <v>189</v>
      </c>
      <c r="L76" s="481">
        <v>0.50600000000000001</v>
      </c>
      <c r="M76" s="481">
        <v>2.6200000000000001E-2</v>
      </c>
      <c r="N76" s="481">
        <v>0.4546</v>
      </c>
      <c r="O76" s="481">
        <v>0.55740000000000001</v>
      </c>
      <c r="P76" s="740">
        <v>2</v>
      </c>
      <c r="Q76" s="740">
        <v>2</v>
      </c>
      <c r="R76" s="481"/>
      <c r="S76" s="481"/>
      <c r="T76" s="481"/>
      <c r="U76" s="481"/>
      <c r="V76" s="740">
        <v>365</v>
      </c>
      <c r="W76" s="740">
        <v>191</v>
      </c>
      <c r="X76" s="481">
        <v>0.50600000000000001</v>
      </c>
      <c r="Y76" s="481">
        <v>2.6200000000000001E-2</v>
      </c>
      <c r="Z76" s="481">
        <v>0.4546</v>
      </c>
      <c r="AA76" s="481">
        <v>0.55740000000000001</v>
      </c>
    </row>
    <row r="77" spans="1:27" x14ac:dyDescent="0.25">
      <c r="A77" s="396" t="s">
        <v>522</v>
      </c>
      <c r="B77" s="396" t="s">
        <v>29</v>
      </c>
      <c r="C77" s="396" t="s">
        <v>25</v>
      </c>
      <c r="D77" s="396" t="s">
        <v>528</v>
      </c>
      <c r="E77" s="203" t="s">
        <v>525</v>
      </c>
      <c r="F77" s="204" t="s">
        <v>280</v>
      </c>
      <c r="G77" s="741">
        <v>33</v>
      </c>
      <c r="H77" s="741">
        <v>27894</v>
      </c>
      <c r="I77" s="797">
        <v>0.7</v>
      </c>
      <c r="J77" s="741">
        <v>880</v>
      </c>
      <c r="K77" s="741">
        <v>425</v>
      </c>
      <c r="L77" s="482">
        <v>0.45700000000000002</v>
      </c>
      <c r="M77" s="482">
        <v>1.6799999999999999E-2</v>
      </c>
      <c r="N77" s="482">
        <v>0.42409999999999998</v>
      </c>
      <c r="O77" s="482">
        <v>0.4899</v>
      </c>
      <c r="P77" s="741">
        <v>3</v>
      </c>
      <c r="Q77" s="741">
        <v>2</v>
      </c>
      <c r="R77" s="482"/>
      <c r="S77" s="482"/>
      <c r="T77" s="482"/>
      <c r="U77" s="482"/>
      <c r="V77" s="741">
        <v>883</v>
      </c>
      <c r="W77" s="741">
        <v>427</v>
      </c>
      <c r="X77" s="482">
        <v>0.45700000000000002</v>
      </c>
      <c r="Y77" s="482">
        <v>1.6799999999999999E-2</v>
      </c>
      <c r="Z77" s="482">
        <v>0.42409999999999998</v>
      </c>
      <c r="AA77" s="482">
        <v>0.4899</v>
      </c>
    </row>
    <row r="78" spans="1:27" x14ac:dyDescent="0.25">
      <c r="A78" s="744" t="s">
        <v>522</v>
      </c>
      <c r="B78" s="744" t="s">
        <v>29</v>
      </c>
      <c r="C78" s="744" t="s">
        <v>25</v>
      </c>
      <c r="D78" s="744" t="s">
        <v>528</v>
      </c>
      <c r="E78" s="744" t="s">
        <v>526</v>
      </c>
      <c r="F78" s="744" t="s">
        <v>272</v>
      </c>
      <c r="G78" s="740">
        <v>33</v>
      </c>
      <c r="H78" s="740">
        <v>27894</v>
      </c>
      <c r="I78" s="796">
        <v>0.7</v>
      </c>
      <c r="J78" s="740">
        <v>6</v>
      </c>
      <c r="K78" s="740">
        <v>3</v>
      </c>
      <c r="L78" s="481"/>
      <c r="M78" s="481"/>
      <c r="N78" s="481"/>
      <c r="O78" s="481"/>
      <c r="P78" s="740">
        <v>0</v>
      </c>
      <c r="Q78" s="740">
        <v>0</v>
      </c>
      <c r="R78" s="481"/>
      <c r="S78" s="481"/>
      <c r="T78" s="481"/>
      <c r="U78" s="481"/>
      <c r="V78" s="740">
        <v>6</v>
      </c>
      <c r="W78" s="740">
        <v>3</v>
      </c>
      <c r="X78" s="481"/>
      <c r="Y78" s="481"/>
      <c r="Z78" s="481"/>
      <c r="AA78" s="481"/>
    </row>
    <row r="79" spans="1:27" x14ac:dyDescent="0.25">
      <c r="A79" s="744" t="s">
        <v>522</v>
      </c>
      <c r="B79" s="744" t="s">
        <v>29</v>
      </c>
      <c r="C79" s="744" t="s">
        <v>25</v>
      </c>
      <c r="D79" s="744" t="s">
        <v>528</v>
      </c>
      <c r="E79" s="744" t="s">
        <v>526</v>
      </c>
      <c r="F79" s="744" t="s">
        <v>278</v>
      </c>
      <c r="G79" s="740">
        <v>33</v>
      </c>
      <c r="H79" s="740">
        <v>27894</v>
      </c>
      <c r="I79" s="796">
        <v>0.7</v>
      </c>
      <c r="J79" s="740">
        <v>3</v>
      </c>
      <c r="K79" s="740">
        <v>1</v>
      </c>
      <c r="L79" s="481"/>
      <c r="M79" s="481"/>
      <c r="N79" s="481"/>
      <c r="O79" s="481"/>
      <c r="P79" s="740">
        <v>0</v>
      </c>
      <c r="Q79" s="740">
        <v>0</v>
      </c>
      <c r="R79" s="481"/>
      <c r="S79" s="481"/>
      <c r="T79" s="481"/>
      <c r="U79" s="481"/>
      <c r="V79" s="740">
        <v>3</v>
      </c>
      <c r="W79" s="740">
        <v>1</v>
      </c>
      <c r="X79" s="481"/>
      <c r="Y79" s="481"/>
      <c r="Z79" s="481"/>
      <c r="AA79" s="481"/>
    </row>
    <row r="80" spans="1:27" x14ac:dyDescent="0.25">
      <c r="A80" s="396" t="s">
        <v>522</v>
      </c>
      <c r="B80" s="396" t="s">
        <v>29</v>
      </c>
      <c r="C80" s="396" t="s">
        <v>25</v>
      </c>
      <c r="D80" s="396" t="s">
        <v>528</v>
      </c>
      <c r="E80" s="203" t="s">
        <v>527</v>
      </c>
      <c r="F80" s="204" t="s">
        <v>280</v>
      </c>
      <c r="G80" s="741">
        <v>33</v>
      </c>
      <c r="H80" s="741">
        <v>27894</v>
      </c>
      <c r="I80" s="797">
        <v>0.7</v>
      </c>
      <c r="J80" s="741">
        <v>9</v>
      </c>
      <c r="K80" s="741">
        <v>4</v>
      </c>
      <c r="L80" s="482"/>
      <c r="M80" s="482"/>
      <c r="N80" s="482"/>
      <c r="O80" s="482"/>
      <c r="P80" s="741">
        <v>0</v>
      </c>
      <c r="Q80" s="741">
        <v>0</v>
      </c>
      <c r="R80" s="482"/>
      <c r="S80" s="482"/>
      <c r="T80" s="482"/>
      <c r="U80" s="482"/>
      <c r="V80" s="741">
        <v>9</v>
      </c>
      <c r="W80" s="741">
        <v>4</v>
      </c>
      <c r="X80" s="482"/>
      <c r="Y80" s="482"/>
      <c r="Z80" s="482"/>
      <c r="AA80" s="482"/>
    </row>
    <row r="81" spans="1:27" x14ac:dyDescent="0.25">
      <c r="A81" s="396" t="s">
        <v>522</v>
      </c>
      <c r="B81" s="396" t="s">
        <v>29</v>
      </c>
      <c r="C81" s="396" t="s">
        <v>25</v>
      </c>
      <c r="D81" s="396" t="s">
        <v>528</v>
      </c>
      <c r="E81" s="204" t="s">
        <v>277</v>
      </c>
      <c r="F81" s="203" t="s">
        <v>276</v>
      </c>
      <c r="G81" s="741">
        <v>33</v>
      </c>
      <c r="H81" s="741">
        <v>27894</v>
      </c>
      <c r="I81" s="797">
        <v>0.7</v>
      </c>
      <c r="J81" s="741">
        <v>523</v>
      </c>
      <c r="K81" s="741">
        <v>239</v>
      </c>
      <c r="L81" s="482">
        <v>0.43</v>
      </c>
      <c r="M81" s="482">
        <v>2.1600000000000001E-2</v>
      </c>
      <c r="N81" s="482">
        <v>0.38769999999999999</v>
      </c>
      <c r="O81" s="482">
        <v>0.4723</v>
      </c>
      <c r="P81" s="741">
        <v>1</v>
      </c>
      <c r="Q81" s="741">
        <v>0</v>
      </c>
      <c r="R81" s="482"/>
      <c r="S81" s="482"/>
      <c r="T81" s="482"/>
      <c r="U81" s="482"/>
      <c r="V81" s="741">
        <v>524</v>
      </c>
      <c r="W81" s="741">
        <v>239</v>
      </c>
      <c r="X81" s="482">
        <v>0.43</v>
      </c>
      <c r="Y81" s="482">
        <v>2.1600000000000001E-2</v>
      </c>
      <c r="Z81" s="482">
        <v>0.38769999999999999</v>
      </c>
      <c r="AA81" s="482">
        <v>0.4723</v>
      </c>
    </row>
    <row r="82" spans="1:27" x14ac:dyDescent="0.25">
      <c r="A82" s="396" t="s">
        <v>522</v>
      </c>
      <c r="B82" s="396" t="s">
        <v>29</v>
      </c>
      <c r="C82" s="396" t="s">
        <v>25</v>
      </c>
      <c r="D82" s="396" t="s">
        <v>528</v>
      </c>
      <c r="E82" s="204" t="s">
        <v>277</v>
      </c>
      <c r="F82" s="203" t="s">
        <v>279</v>
      </c>
      <c r="G82" s="741">
        <v>33</v>
      </c>
      <c r="H82" s="741">
        <v>27894</v>
      </c>
      <c r="I82" s="797">
        <v>0.7</v>
      </c>
      <c r="J82" s="741">
        <v>366</v>
      </c>
      <c r="K82" s="741">
        <v>190</v>
      </c>
      <c r="L82" s="482">
        <v>0.50600000000000001</v>
      </c>
      <c r="M82" s="482">
        <v>2.6100000000000002E-2</v>
      </c>
      <c r="N82" s="482">
        <v>0.45479999999999998</v>
      </c>
      <c r="O82" s="482">
        <v>0.55720000000000003</v>
      </c>
      <c r="P82" s="741">
        <v>2</v>
      </c>
      <c r="Q82" s="741">
        <v>2</v>
      </c>
      <c r="R82" s="482"/>
      <c r="S82" s="482"/>
      <c r="T82" s="482"/>
      <c r="U82" s="482"/>
      <c r="V82" s="741">
        <v>368</v>
      </c>
      <c r="W82" s="741">
        <v>192</v>
      </c>
      <c r="X82" s="482">
        <v>0.50600000000000001</v>
      </c>
      <c r="Y82" s="482">
        <v>2.6100000000000002E-2</v>
      </c>
      <c r="Z82" s="482">
        <v>0.45479999999999998</v>
      </c>
      <c r="AA82" s="482">
        <v>0.55720000000000003</v>
      </c>
    </row>
    <row r="83" spans="1:27" x14ac:dyDescent="0.25">
      <c r="A83" s="390" t="s">
        <v>522</v>
      </c>
      <c r="B83" s="390" t="s">
        <v>29</v>
      </c>
      <c r="C83" s="390" t="s">
        <v>25</v>
      </c>
      <c r="D83" s="68" t="s">
        <v>117</v>
      </c>
      <c r="E83" s="69" t="s">
        <v>277</v>
      </c>
      <c r="F83" s="69" t="s">
        <v>280</v>
      </c>
      <c r="G83" s="587">
        <v>33</v>
      </c>
      <c r="H83" s="587">
        <v>27894</v>
      </c>
      <c r="I83" s="595">
        <v>0.7</v>
      </c>
      <c r="J83" s="587">
        <v>889</v>
      </c>
      <c r="K83" s="587">
        <v>429</v>
      </c>
      <c r="L83" s="484">
        <v>0.45700000000000002</v>
      </c>
      <c r="M83" s="484">
        <v>1.67E-2</v>
      </c>
      <c r="N83" s="484">
        <v>0.42430000000000001</v>
      </c>
      <c r="O83" s="484">
        <v>0.48970000000000002</v>
      </c>
      <c r="P83" s="587">
        <v>3</v>
      </c>
      <c r="Q83" s="587">
        <v>2</v>
      </c>
      <c r="R83" s="484">
        <v>0.66700000000000004</v>
      </c>
      <c r="S83" s="484"/>
      <c r="T83" s="484"/>
      <c r="U83" s="484"/>
      <c r="V83" s="587">
        <v>892</v>
      </c>
      <c r="W83" s="587">
        <v>431</v>
      </c>
      <c r="X83" s="484">
        <v>0.45700000000000002</v>
      </c>
      <c r="Y83" s="484">
        <v>1.67E-2</v>
      </c>
      <c r="Z83" s="484">
        <v>0.42430000000000001</v>
      </c>
      <c r="AA83" s="484">
        <v>0.48970000000000002</v>
      </c>
    </row>
    <row r="84" spans="1:27" x14ac:dyDescent="0.25">
      <c r="A84" s="396" t="s">
        <v>522</v>
      </c>
      <c r="B84" s="396" t="s">
        <v>29</v>
      </c>
      <c r="C84" s="203" t="s">
        <v>89</v>
      </c>
      <c r="D84" s="204" t="s">
        <v>115</v>
      </c>
      <c r="E84" s="396" t="s">
        <v>524</v>
      </c>
      <c r="F84" s="396" t="s">
        <v>272</v>
      </c>
      <c r="G84" s="741">
        <v>33</v>
      </c>
      <c r="H84" s="741">
        <v>27894</v>
      </c>
      <c r="I84" s="797">
        <v>0.7</v>
      </c>
      <c r="J84" s="741">
        <v>7771</v>
      </c>
      <c r="K84" s="741">
        <v>2478</v>
      </c>
      <c r="L84" s="482">
        <v>0.33700000000000002</v>
      </c>
      <c r="M84" s="482">
        <v>5.4000000000000003E-3</v>
      </c>
      <c r="N84" s="482">
        <v>0.32640000000000002</v>
      </c>
      <c r="O84" s="482">
        <v>0.34760000000000002</v>
      </c>
      <c r="P84" s="741">
        <v>55</v>
      </c>
      <c r="Q84" s="741">
        <v>49</v>
      </c>
      <c r="R84" s="482">
        <v>0.93600000000000005</v>
      </c>
      <c r="S84" s="482">
        <v>3.3000000000000002E-2</v>
      </c>
      <c r="T84" s="482">
        <v>0.87129999999999996</v>
      </c>
      <c r="U84" s="482">
        <v>1</v>
      </c>
      <c r="V84" s="741">
        <v>7826</v>
      </c>
      <c r="W84" s="741">
        <v>2527</v>
      </c>
      <c r="X84" s="482">
        <v>0.33700000000000002</v>
      </c>
      <c r="Y84" s="482">
        <v>5.3E-3</v>
      </c>
      <c r="Z84" s="482">
        <v>0.3266</v>
      </c>
      <c r="AA84" s="482">
        <v>0.34739999999999999</v>
      </c>
    </row>
    <row r="85" spans="1:27" x14ac:dyDescent="0.25">
      <c r="A85" s="396" t="s">
        <v>522</v>
      </c>
      <c r="B85" s="396" t="s">
        <v>29</v>
      </c>
      <c r="C85" s="203" t="s">
        <v>89</v>
      </c>
      <c r="D85" s="204" t="s">
        <v>115</v>
      </c>
      <c r="E85" s="396" t="s">
        <v>524</v>
      </c>
      <c r="F85" s="396" t="s">
        <v>278</v>
      </c>
      <c r="G85" s="741">
        <v>33</v>
      </c>
      <c r="H85" s="741">
        <v>27894</v>
      </c>
      <c r="I85" s="797">
        <v>0.7</v>
      </c>
      <c r="J85" s="741">
        <v>5421</v>
      </c>
      <c r="K85" s="741">
        <v>1540</v>
      </c>
      <c r="L85" s="482">
        <v>0.28599999999999998</v>
      </c>
      <c r="M85" s="482">
        <v>6.1000000000000004E-3</v>
      </c>
      <c r="N85" s="482">
        <v>0.27400000000000002</v>
      </c>
      <c r="O85" s="482">
        <v>0.29799999999999999</v>
      </c>
      <c r="P85" s="741">
        <v>69</v>
      </c>
      <c r="Q85" s="741">
        <v>62</v>
      </c>
      <c r="R85" s="482">
        <v>0.92200000000000004</v>
      </c>
      <c r="S85" s="482">
        <v>3.2300000000000002E-2</v>
      </c>
      <c r="T85" s="482">
        <v>0.85870000000000002</v>
      </c>
      <c r="U85" s="482">
        <v>0.98529999999999995</v>
      </c>
      <c r="V85" s="741">
        <v>5490</v>
      </c>
      <c r="W85" s="741">
        <v>1602</v>
      </c>
      <c r="X85" s="482">
        <v>0.28599999999999998</v>
      </c>
      <c r="Y85" s="482">
        <v>6.1000000000000004E-3</v>
      </c>
      <c r="Z85" s="482">
        <v>0.27400000000000002</v>
      </c>
      <c r="AA85" s="482">
        <v>0.29799999999999999</v>
      </c>
    </row>
    <row r="86" spans="1:27" x14ac:dyDescent="0.25">
      <c r="A86" s="396" t="s">
        <v>522</v>
      </c>
      <c r="B86" s="396" t="s">
        <v>29</v>
      </c>
      <c r="C86" s="203" t="s">
        <v>89</v>
      </c>
      <c r="D86" s="204" t="s">
        <v>115</v>
      </c>
      <c r="E86" s="396" t="s">
        <v>526</v>
      </c>
      <c r="F86" s="396" t="s">
        <v>272</v>
      </c>
      <c r="G86" s="741">
        <v>33</v>
      </c>
      <c r="H86" s="741">
        <v>27894</v>
      </c>
      <c r="I86" s="797">
        <v>0.7</v>
      </c>
      <c r="J86" s="741">
        <v>346</v>
      </c>
      <c r="K86" s="741">
        <v>120</v>
      </c>
      <c r="L86" s="482">
        <v>0.309</v>
      </c>
      <c r="M86" s="482">
        <v>2.4799999999999999E-2</v>
      </c>
      <c r="N86" s="482">
        <v>0.26040000000000002</v>
      </c>
      <c r="O86" s="482">
        <v>0.35759999999999997</v>
      </c>
      <c r="P86" s="741">
        <v>1</v>
      </c>
      <c r="Q86" s="741">
        <v>1</v>
      </c>
      <c r="R86" s="482"/>
      <c r="S86" s="482"/>
      <c r="T86" s="482"/>
      <c r="U86" s="482"/>
      <c r="V86" s="741">
        <v>347</v>
      </c>
      <c r="W86" s="741">
        <v>121</v>
      </c>
      <c r="X86" s="482">
        <v>0.309</v>
      </c>
      <c r="Y86" s="482">
        <v>2.4799999999999999E-2</v>
      </c>
      <c r="Z86" s="482">
        <v>0.26040000000000002</v>
      </c>
      <c r="AA86" s="482">
        <v>0.35759999999999997</v>
      </c>
    </row>
    <row r="87" spans="1:27" x14ac:dyDescent="0.25">
      <c r="A87" s="396" t="s">
        <v>522</v>
      </c>
      <c r="B87" s="396" t="s">
        <v>29</v>
      </c>
      <c r="C87" s="203" t="s">
        <v>89</v>
      </c>
      <c r="D87" s="204" t="s">
        <v>115</v>
      </c>
      <c r="E87" s="396" t="s">
        <v>526</v>
      </c>
      <c r="F87" s="396" t="s">
        <v>278</v>
      </c>
      <c r="G87" s="741">
        <v>33</v>
      </c>
      <c r="H87" s="741">
        <v>27894</v>
      </c>
      <c r="I87" s="797">
        <v>0.7</v>
      </c>
      <c r="J87" s="741">
        <v>278</v>
      </c>
      <c r="K87" s="741">
        <v>151</v>
      </c>
      <c r="L87" s="482">
        <v>0.58199999999999996</v>
      </c>
      <c r="M87" s="482">
        <v>2.9600000000000001E-2</v>
      </c>
      <c r="N87" s="482">
        <v>0.52400000000000002</v>
      </c>
      <c r="O87" s="482">
        <v>0.64</v>
      </c>
      <c r="P87" s="741">
        <v>6</v>
      </c>
      <c r="Q87" s="741">
        <v>4</v>
      </c>
      <c r="R87" s="482"/>
      <c r="S87" s="482"/>
      <c r="T87" s="482"/>
      <c r="U87" s="482"/>
      <c r="V87" s="741">
        <v>284</v>
      </c>
      <c r="W87" s="741">
        <v>155</v>
      </c>
      <c r="X87" s="482">
        <v>0.58199999999999996</v>
      </c>
      <c r="Y87" s="482">
        <v>2.93E-2</v>
      </c>
      <c r="Z87" s="482">
        <v>0.52459999999999996</v>
      </c>
      <c r="AA87" s="482">
        <v>0.63939999999999997</v>
      </c>
    </row>
    <row r="88" spans="1:27" x14ac:dyDescent="0.25">
      <c r="A88" s="390" t="s">
        <v>522</v>
      </c>
      <c r="B88" s="390" t="s">
        <v>29</v>
      </c>
      <c r="C88" s="390" t="s">
        <v>25</v>
      </c>
      <c r="D88" s="69" t="s">
        <v>115</v>
      </c>
      <c r="E88" s="68" t="s">
        <v>525</v>
      </c>
      <c r="F88" s="69" t="s">
        <v>280</v>
      </c>
      <c r="G88" s="587">
        <v>33</v>
      </c>
      <c r="H88" s="587">
        <v>27894</v>
      </c>
      <c r="I88" s="595">
        <v>0.7</v>
      </c>
      <c r="J88" s="587">
        <v>13192</v>
      </c>
      <c r="K88" s="587">
        <v>4018</v>
      </c>
      <c r="L88" s="484">
        <v>0.32100000000000001</v>
      </c>
      <c r="M88" s="484">
        <v>4.1000000000000003E-3</v>
      </c>
      <c r="N88" s="484">
        <v>0.313</v>
      </c>
      <c r="O88" s="484">
        <v>0.32900000000000001</v>
      </c>
      <c r="P88" s="587">
        <v>124</v>
      </c>
      <c r="Q88" s="587">
        <v>111</v>
      </c>
      <c r="R88" s="484">
        <v>0.92900000000000005</v>
      </c>
      <c r="S88" s="484">
        <v>2.3099999999999999E-2</v>
      </c>
      <c r="T88" s="484">
        <v>0.88370000000000004</v>
      </c>
      <c r="U88" s="484">
        <v>0.97430000000000005</v>
      </c>
      <c r="V88" s="587">
        <v>13316</v>
      </c>
      <c r="W88" s="587">
        <v>4129</v>
      </c>
      <c r="X88" s="484">
        <v>0.32100000000000001</v>
      </c>
      <c r="Y88" s="484">
        <v>4.0000000000000001E-3</v>
      </c>
      <c r="Z88" s="484">
        <v>0.31319999999999998</v>
      </c>
      <c r="AA88" s="484">
        <v>0.32879999999999998</v>
      </c>
    </row>
    <row r="89" spans="1:27" x14ac:dyDescent="0.25">
      <c r="A89" s="390" t="s">
        <v>522</v>
      </c>
      <c r="B89" s="390" t="s">
        <v>29</v>
      </c>
      <c r="C89" s="390" t="s">
        <v>25</v>
      </c>
      <c r="D89" s="69" t="s">
        <v>115</v>
      </c>
      <c r="E89" s="68" t="s">
        <v>527</v>
      </c>
      <c r="F89" s="69" t="s">
        <v>280</v>
      </c>
      <c r="G89" s="587">
        <v>33</v>
      </c>
      <c r="H89" s="587">
        <v>27894</v>
      </c>
      <c r="I89" s="595">
        <v>0.7</v>
      </c>
      <c r="J89" s="587">
        <v>624</v>
      </c>
      <c r="K89" s="587">
        <v>271</v>
      </c>
      <c r="L89" s="484">
        <v>0.433</v>
      </c>
      <c r="M89" s="484">
        <v>1.9800000000000002E-2</v>
      </c>
      <c r="N89" s="484">
        <v>0.39419999999999999</v>
      </c>
      <c r="O89" s="484">
        <v>0.4718</v>
      </c>
      <c r="P89" s="587">
        <v>7</v>
      </c>
      <c r="Q89" s="587">
        <v>5</v>
      </c>
      <c r="R89" s="484"/>
      <c r="S89" s="484"/>
      <c r="T89" s="484"/>
      <c r="U89" s="484"/>
      <c r="V89" s="587">
        <v>631</v>
      </c>
      <c r="W89" s="587">
        <v>276</v>
      </c>
      <c r="X89" s="484">
        <v>0.433</v>
      </c>
      <c r="Y89" s="484">
        <v>1.9699999999999999E-2</v>
      </c>
      <c r="Z89" s="484">
        <v>0.39439999999999997</v>
      </c>
      <c r="AA89" s="484">
        <v>0.47160000000000002</v>
      </c>
    </row>
    <row r="90" spans="1:27" x14ac:dyDescent="0.25">
      <c r="A90" s="390" t="s">
        <v>522</v>
      </c>
      <c r="B90" s="390" t="s">
        <v>29</v>
      </c>
      <c r="C90" s="390" t="s">
        <v>25</v>
      </c>
      <c r="D90" s="69" t="s">
        <v>115</v>
      </c>
      <c r="E90" s="69" t="s">
        <v>277</v>
      </c>
      <c r="F90" s="68" t="s">
        <v>276</v>
      </c>
      <c r="G90" s="587">
        <v>33</v>
      </c>
      <c r="H90" s="587">
        <v>27894</v>
      </c>
      <c r="I90" s="595">
        <v>0.7</v>
      </c>
      <c r="J90" s="587">
        <v>8117</v>
      </c>
      <c r="K90" s="587">
        <v>2598</v>
      </c>
      <c r="L90" s="484">
        <v>0.33700000000000002</v>
      </c>
      <c r="M90" s="484">
        <v>5.1999999999999998E-3</v>
      </c>
      <c r="N90" s="484">
        <v>0.32679999999999998</v>
      </c>
      <c r="O90" s="484">
        <v>0.34720000000000001</v>
      </c>
      <c r="P90" s="587">
        <v>56</v>
      </c>
      <c r="Q90" s="587">
        <v>50</v>
      </c>
      <c r="R90" s="484">
        <v>0.93700000000000006</v>
      </c>
      <c r="S90" s="484">
        <v>3.2500000000000001E-2</v>
      </c>
      <c r="T90" s="484">
        <v>0.87329999999999997</v>
      </c>
      <c r="U90" s="484">
        <v>1</v>
      </c>
      <c r="V90" s="587">
        <v>8173</v>
      </c>
      <c r="W90" s="587">
        <v>2648</v>
      </c>
      <c r="X90" s="484">
        <v>0.33700000000000002</v>
      </c>
      <c r="Y90" s="484">
        <v>5.1999999999999998E-3</v>
      </c>
      <c r="Z90" s="484">
        <v>0.32679999999999998</v>
      </c>
      <c r="AA90" s="484">
        <v>0.34720000000000001</v>
      </c>
    </row>
    <row r="91" spans="1:27" x14ac:dyDescent="0.25">
      <c r="A91" s="390" t="s">
        <v>522</v>
      </c>
      <c r="B91" s="390" t="s">
        <v>29</v>
      </c>
      <c r="C91" s="390" t="s">
        <v>25</v>
      </c>
      <c r="D91" s="69" t="s">
        <v>115</v>
      </c>
      <c r="E91" s="69" t="s">
        <v>277</v>
      </c>
      <c r="F91" s="68" t="s">
        <v>279</v>
      </c>
      <c r="G91" s="587">
        <v>33</v>
      </c>
      <c r="H91" s="587">
        <v>27894</v>
      </c>
      <c r="I91" s="595">
        <v>0.7</v>
      </c>
      <c r="J91" s="587">
        <v>5699</v>
      </c>
      <c r="K91" s="587">
        <v>1691</v>
      </c>
      <c r="L91" s="484">
        <v>0.28799999999999998</v>
      </c>
      <c r="M91" s="484">
        <v>6.0000000000000001E-3</v>
      </c>
      <c r="N91" s="484">
        <v>0.2762</v>
      </c>
      <c r="O91" s="484">
        <v>0.29980000000000001</v>
      </c>
      <c r="P91" s="587">
        <v>75</v>
      </c>
      <c r="Q91" s="587">
        <v>66</v>
      </c>
      <c r="R91" s="484">
        <v>0.90500000000000003</v>
      </c>
      <c r="S91" s="484">
        <v>3.39E-2</v>
      </c>
      <c r="T91" s="484">
        <v>0.83860000000000001</v>
      </c>
      <c r="U91" s="484">
        <v>0.97140000000000004</v>
      </c>
      <c r="V91" s="587">
        <v>5774</v>
      </c>
      <c r="W91" s="587">
        <v>1757</v>
      </c>
      <c r="X91" s="484">
        <v>0.28799999999999998</v>
      </c>
      <c r="Y91" s="484">
        <v>6.0000000000000001E-3</v>
      </c>
      <c r="Z91" s="484">
        <v>0.2762</v>
      </c>
      <c r="AA91" s="484">
        <v>0.29980000000000001</v>
      </c>
    </row>
    <row r="92" spans="1:27" x14ac:dyDescent="0.25">
      <c r="A92" s="392" t="s">
        <v>522</v>
      </c>
      <c r="B92" s="392" t="s">
        <v>29</v>
      </c>
      <c r="C92" s="16" t="s">
        <v>89</v>
      </c>
      <c r="D92" s="14" t="s">
        <v>115</v>
      </c>
      <c r="E92" s="14" t="s">
        <v>277</v>
      </c>
      <c r="F92" s="14" t="s">
        <v>280</v>
      </c>
      <c r="G92" s="561">
        <v>33</v>
      </c>
      <c r="H92" s="561">
        <v>27894</v>
      </c>
      <c r="I92" s="503">
        <v>0.7</v>
      </c>
      <c r="J92" s="561">
        <v>13816</v>
      </c>
      <c r="K92" s="561">
        <v>4289</v>
      </c>
      <c r="L92" s="487">
        <v>0.32200000000000001</v>
      </c>
      <c r="M92" s="487">
        <v>4.0000000000000001E-3</v>
      </c>
      <c r="N92" s="487">
        <v>0.31419999999999998</v>
      </c>
      <c r="O92" s="487">
        <v>0.32979999999999998</v>
      </c>
      <c r="P92" s="561">
        <v>131</v>
      </c>
      <c r="Q92" s="561">
        <v>116</v>
      </c>
      <c r="R92" s="487">
        <v>0.92</v>
      </c>
      <c r="S92" s="487">
        <v>2.3699999999999999E-2</v>
      </c>
      <c r="T92" s="487">
        <v>0.87350000000000005</v>
      </c>
      <c r="U92" s="487">
        <v>0.96650000000000003</v>
      </c>
      <c r="V92" s="561">
        <v>13947</v>
      </c>
      <c r="W92" s="561">
        <v>4405</v>
      </c>
      <c r="X92" s="487">
        <v>0.32200000000000001</v>
      </c>
      <c r="Y92" s="487">
        <v>4.0000000000000001E-3</v>
      </c>
      <c r="Z92" s="487">
        <v>0.31419999999999998</v>
      </c>
      <c r="AA92" s="487">
        <v>0.32979999999999998</v>
      </c>
    </row>
    <row r="93" spans="1:27" x14ac:dyDescent="0.25">
      <c r="A93" s="744" t="s">
        <v>522</v>
      </c>
      <c r="B93" s="744" t="s">
        <v>29</v>
      </c>
      <c r="C93" s="744" t="s">
        <v>87</v>
      </c>
      <c r="D93" s="744" t="s">
        <v>523</v>
      </c>
      <c r="E93" s="744" t="s">
        <v>524</v>
      </c>
      <c r="F93" s="744" t="s">
        <v>272</v>
      </c>
      <c r="G93" s="740">
        <v>0</v>
      </c>
      <c r="H93" s="740"/>
      <c r="I93" s="796"/>
      <c r="J93" s="740">
        <v>0</v>
      </c>
      <c r="K93" s="740">
        <v>0</v>
      </c>
      <c r="L93" s="481"/>
      <c r="M93" s="481"/>
      <c r="N93" s="481"/>
      <c r="O93" s="481"/>
      <c r="P93" s="740">
        <v>0</v>
      </c>
      <c r="Q93" s="740">
        <v>0</v>
      </c>
      <c r="R93" s="481"/>
      <c r="S93" s="481"/>
      <c r="T93" s="481"/>
      <c r="U93" s="481"/>
      <c r="V93" s="740">
        <v>0</v>
      </c>
      <c r="W93" s="740">
        <v>0</v>
      </c>
      <c r="X93" s="481"/>
      <c r="Y93" s="481"/>
      <c r="Z93" s="481"/>
      <c r="AA93" s="481"/>
    </row>
    <row r="94" spans="1:27" x14ac:dyDescent="0.25">
      <c r="A94" s="744" t="s">
        <v>522</v>
      </c>
      <c r="B94" s="744" t="s">
        <v>29</v>
      </c>
      <c r="C94" s="744" t="s">
        <v>87</v>
      </c>
      <c r="D94" s="744" t="s">
        <v>523</v>
      </c>
      <c r="E94" s="744" t="s">
        <v>524</v>
      </c>
      <c r="F94" s="744" t="s">
        <v>278</v>
      </c>
      <c r="G94" s="740">
        <v>0</v>
      </c>
      <c r="H94" s="740"/>
      <c r="I94" s="796"/>
      <c r="J94" s="740">
        <v>0</v>
      </c>
      <c r="K94" s="740">
        <v>0</v>
      </c>
      <c r="L94" s="481"/>
      <c r="M94" s="481"/>
      <c r="N94" s="481"/>
      <c r="O94" s="481"/>
      <c r="P94" s="740">
        <v>0</v>
      </c>
      <c r="Q94" s="740">
        <v>0</v>
      </c>
      <c r="R94" s="481"/>
      <c r="S94" s="481"/>
      <c r="T94" s="481"/>
      <c r="U94" s="481"/>
      <c r="V94" s="740">
        <v>0</v>
      </c>
      <c r="W94" s="740">
        <v>0</v>
      </c>
      <c r="X94" s="481"/>
      <c r="Y94" s="481"/>
      <c r="Z94" s="481"/>
      <c r="AA94" s="481"/>
    </row>
    <row r="95" spans="1:27" x14ac:dyDescent="0.25">
      <c r="A95" s="396" t="s">
        <v>522</v>
      </c>
      <c r="B95" s="396" t="s">
        <v>29</v>
      </c>
      <c r="C95" s="396" t="s">
        <v>87</v>
      </c>
      <c r="D95" s="396" t="s">
        <v>523</v>
      </c>
      <c r="E95" s="203" t="s">
        <v>525</v>
      </c>
      <c r="F95" s="204" t="s">
        <v>280</v>
      </c>
      <c r="G95" s="741">
        <v>0</v>
      </c>
      <c r="H95" s="741"/>
      <c r="I95" s="797"/>
      <c r="J95" s="741">
        <v>0</v>
      </c>
      <c r="K95" s="741">
        <v>0</v>
      </c>
      <c r="L95" s="482"/>
      <c r="M95" s="482"/>
      <c r="N95" s="482"/>
      <c r="O95" s="482"/>
      <c r="P95" s="741">
        <v>0</v>
      </c>
      <c r="Q95" s="741">
        <v>0</v>
      </c>
      <c r="R95" s="482"/>
      <c r="S95" s="482"/>
      <c r="T95" s="482"/>
      <c r="U95" s="482"/>
      <c r="V95" s="741">
        <v>0</v>
      </c>
      <c r="W95" s="741">
        <v>0</v>
      </c>
      <c r="X95" s="482"/>
      <c r="Y95" s="482"/>
      <c r="Z95" s="482"/>
      <c r="AA95" s="482"/>
    </row>
    <row r="96" spans="1:27" x14ac:dyDescent="0.25">
      <c r="A96" s="744" t="s">
        <v>522</v>
      </c>
      <c r="B96" s="744" t="s">
        <v>29</v>
      </c>
      <c r="C96" s="744" t="s">
        <v>87</v>
      </c>
      <c r="D96" s="744" t="s">
        <v>523</v>
      </c>
      <c r="E96" s="744" t="s">
        <v>526</v>
      </c>
      <c r="F96" s="744" t="s">
        <v>272</v>
      </c>
      <c r="G96" s="740">
        <v>0</v>
      </c>
      <c r="H96" s="740"/>
      <c r="I96" s="796"/>
      <c r="J96" s="740">
        <v>0</v>
      </c>
      <c r="K96" s="740">
        <v>0</v>
      </c>
      <c r="L96" s="481"/>
      <c r="M96" s="481"/>
      <c r="N96" s="481"/>
      <c r="O96" s="481"/>
      <c r="P96" s="740">
        <v>0</v>
      </c>
      <c r="Q96" s="740">
        <v>0</v>
      </c>
      <c r="R96" s="481"/>
      <c r="S96" s="481"/>
      <c r="T96" s="481"/>
      <c r="U96" s="481"/>
      <c r="V96" s="740">
        <v>0</v>
      </c>
      <c r="W96" s="740">
        <v>0</v>
      </c>
      <c r="X96" s="481"/>
      <c r="Y96" s="481"/>
      <c r="Z96" s="481"/>
      <c r="AA96" s="481"/>
    </row>
    <row r="97" spans="1:27" x14ac:dyDescent="0.25">
      <c r="A97" s="744" t="s">
        <v>522</v>
      </c>
      <c r="B97" s="744" t="s">
        <v>29</v>
      </c>
      <c r="C97" s="744" t="s">
        <v>87</v>
      </c>
      <c r="D97" s="744" t="s">
        <v>523</v>
      </c>
      <c r="E97" s="744" t="s">
        <v>526</v>
      </c>
      <c r="F97" s="744" t="s">
        <v>278</v>
      </c>
      <c r="G97" s="740">
        <v>0</v>
      </c>
      <c r="H97" s="740"/>
      <c r="I97" s="796"/>
      <c r="J97" s="740">
        <v>0</v>
      </c>
      <c r="K97" s="740">
        <v>0</v>
      </c>
      <c r="L97" s="481"/>
      <c r="M97" s="481"/>
      <c r="N97" s="481"/>
      <c r="O97" s="481"/>
      <c r="P97" s="740">
        <v>0</v>
      </c>
      <c r="Q97" s="740">
        <v>0</v>
      </c>
      <c r="R97" s="481"/>
      <c r="S97" s="481"/>
      <c r="T97" s="481"/>
      <c r="U97" s="481"/>
      <c r="V97" s="740">
        <v>0</v>
      </c>
      <c r="W97" s="740">
        <v>0</v>
      </c>
      <c r="X97" s="481"/>
      <c r="Y97" s="481"/>
      <c r="Z97" s="481"/>
      <c r="AA97" s="481"/>
    </row>
    <row r="98" spans="1:27" x14ac:dyDescent="0.25">
      <c r="A98" s="396" t="s">
        <v>522</v>
      </c>
      <c r="B98" s="396" t="s">
        <v>29</v>
      </c>
      <c r="C98" s="396" t="s">
        <v>87</v>
      </c>
      <c r="D98" s="396" t="s">
        <v>523</v>
      </c>
      <c r="E98" s="203" t="s">
        <v>527</v>
      </c>
      <c r="F98" s="204" t="s">
        <v>280</v>
      </c>
      <c r="G98" s="741">
        <v>0</v>
      </c>
      <c r="H98" s="741"/>
      <c r="I98" s="797"/>
      <c r="J98" s="741">
        <v>0</v>
      </c>
      <c r="K98" s="741">
        <v>0</v>
      </c>
      <c r="L98" s="482"/>
      <c r="M98" s="482"/>
      <c r="N98" s="482"/>
      <c r="O98" s="482"/>
      <c r="P98" s="741">
        <v>0</v>
      </c>
      <c r="Q98" s="741">
        <v>0</v>
      </c>
      <c r="R98" s="482"/>
      <c r="S98" s="482"/>
      <c r="T98" s="482"/>
      <c r="U98" s="482"/>
      <c r="V98" s="741">
        <v>0</v>
      </c>
      <c r="W98" s="741">
        <v>0</v>
      </c>
      <c r="X98" s="482"/>
      <c r="Y98" s="482"/>
      <c r="Z98" s="482"/>
      <c r="AA98" s="482"/>
    </row>
    <row r="99" spans="1:27" x14ac:dyDescent="0.25">
      <c r="A99" s="396" t="s">
        <v>522</v>
      </c>
      <c r="B99" s="396" t="s">
        <v>29</v>
      </c>
      <c r="C99" s="396" t="s">
        <v>87</v>
      </c>
      <c r="D99" s="396" t="s">
        <v>523</v>
      </c>
      <c r="E99" s="204" t="s">
        <v>277</v>
      </c>
      <c r="F99" s="203" t="s">
        <v>276</v>
      </c>
      <c r="G99" s="741">
        <v>0</v>
      </c>
      <c r="H99" s="741"/>
      <c r="I99" s="797"/>
      <c r="J99" s="741">
        <v>0</v>
      </c>
      <c r="K99" s="741">
        <v>0</v>
      </c>
      <c r="L99" s="482"/>
      <c r="M99" s="482"/>
      <c r="N99" s="482"/>
      <c r="O99" s="482"/>
      <c r="P99" s="741">
        <v>0</v>
      </c>
      <c r="Q99" s="741">
        <v>0</v>
      </c>
      <c r="R99" s="482"/>
      <c r="S99" s="482"/>
      <c r="T99" s="482"/>
      <c r="U99" s="482"/>
      <c r="V99" s="741">
        <v>0</v>
      </c>
      <c r="W99" s="741">
        <v>0</v>
      </c>
      <c r="X99" s="482"/>
      <c r="Y99" s="482"/>
      <c r="Z99" s="482"/>
      <c r="AA99" s="482"/>
    </row>
    <row r="100" spans="1:27" x14ac:dyDescent="0.25">
      <c r="A100" s="396" t="s">
        <v>522</v>
      </c>
      <c r="B100" s="396" t="s">
        <v>29</v>
      </c>
      <c r="C100" s="396" t="s">
        <v>87</v>
      </c>
      <c r="D100" s="396" t="s">
        <v>523</v>
      </c>
      <c r="E100" s="204" t="s">
        <v>277</v>
      </c>
      <c r="F100" s="203" t="s">
        <v>279</v>
      </c>
      <c r="G100" s="741">
        <v>0</v>
      </c>
      <c r="H100" s="741"/>
      <c r="I100" s="797"/>
      <c r="J100" s="741">
        <v>0</v>
      </c>
      <c r="K100" s="741">
        <v>0</v>
      </c>
      <c r="L100" s="482"/>
      <c r="M100" s="482"/>
      <c r="N100" s="482"/>
      <c r="O100" s="482"/>
      <c r="P100" s="741">
        <v>0</v>
      </c>
      <c r="Q100" s="741">
        <v>0</v>
      </c>
      <c r="R100" s="482"/>
      <c r="S100" s="482"/>
      <c r="T100" s="482"/>
      <c r="U100" s="482"/>
      <c r="V100" s="741">
        <v>0</v>
      </c>
      <c r="W100" s="741">
        <v>0</v>
      </c>
      <c r="X100" s="482"/>
      <c r="Y100" s="482"/>
      <c r="Z100" s="482"/>
      <c r="AA100" s="482"/>
    </row>
    <row r="101" spans="1:27" x14ac:dyDescent="0.25">
      <c r="A101" s="390" t="s">
        <v>522</v>
      </c>
      <c r="B101" s="390" t="s">
        <v>29</v>
      </c>
      <c r="C101" s="390" t="s">
        <v>87</v>
      </c>
      <c r="D101" s="68" t="s">
        <v>116</v>
      </c>
      <c r="E101" s="69" t="s">
        <v>277</v>
      </c>
      <c r="F101" s="69" t="s">
        <v>280</v>
      </c>
      <c r="G101" s="587">
        <v>0</v>
      </c>
      <c r="H101" s="587"/>
      <c r="I101" s="595"/>
      <c r="J101" s="587">
        <v>0</v>
      </c>
      <c r="K101" s="587">
        <v>0</v>
      </c>
      <c r="L101" s="484"/>
      <c r="M101" s="484"/>
      <c r="N101" s="484"/>
      <c r="O101" s="484"/>
      <c r="P101" s="587">
        <v>0</v>
      </c>
      <c r="Q101" s="587">
        <v>0</v>
      </c>
      <c r="R101" s="484"/>
      <c r="S101" s="484"/>
      <c r="T101" s="484"/>
      <c r="U101" s="484"/>
      <c r="V101" s="587">
        <v>0</v>
      </c>
      <c r="W101" s="587">
        <v>0</v>
      </c>
      <c r="X101" s="484"/>
      <c r="Y101" s="484"/>
      <c r="Z101" s="484"/>
      <c r="AA101" s="484"/>
    </row>
    <row r="102" spans="1:27" x14ac:dyDescent="0.25">
      <c r="A102" s="744" t="s">
        <v>522</v>
      </c>
      <c r="B102" s="744" t="s">
        <v>29</v>
      </c>
      <c r="C102" s="744" t="s">
        <v>87</v>
      </c>
      <c r="D102" s="744" t="s">
        <v>528</v>
      </c>
      <c r="E102" s="744" t="s">
        <v>524</v>
      </c>
      <c r="F102" s="744" t="s">
        <v>272</v>
      </c>
      <c r="G102" s="740">
        <v>0</v>
      </c>
      <c r="H102" s="740"/>
      <c r="I102" s="796"/>
      <c r="J102" s="740">
        <v>0</v>
      </c>
      <c r="K102" s="740">
        <v>0</v>
      </c>
      <c r="L102" s="481"/>
      <c r="M102" s="481"/>
      <c r="N102" s="481"/>
      <c r="O102" s="481"/>
      <c r="P102" s="740">
        <v>0</v>
      </c>
      <c r="Q102" s="740">
        <v>0</v>
      </c>
      <c r="R102" s="481"/>
      <c r="S102" s="481"/>
      <c r="T102" s="481"/>
      <c r="U102" s="481"/>
      <c r="V102" s="740">
        <v>0</v>
      </c>
      <c r="W102" s="740">
        <v>0</v>
      </c>
      <c r="X102" s="481"/>
      <c r="Y102" s="481"/>
      <c r="Z102" s="481"/>
      <c r="AA102" s="481"/>
    </row>
    <row r="103" spans="1:27" x14ac:dyDescent="0.25">
      <c r="A103" s="744" t="s">
        <v>522</v>
      </c>
      <c r="B103" s="744" t="s">
        <v>29</v>
      </c>
      <c r="C103" s="744" t="s">
        <v>87</v>
      </c>
      <c r="D103" s="744" t="s">
        <v>528</v>
      </c>
      <c r="E103" s="744" t="s">
        <v>524</v>
      </c>
      <c r="F103" s="744" t="s">
        <v>278</v>
      </c>
      <c r="G103" s="740">
        <v>0</v>
      </c>
      <c r="H103" s="740"/>
      <c r="I103" s="796"/>
      <c r="J103" s="740">
        <v>0</v>
      </c>
      <c r="K103" s="740">
        <v>0</v>
      </c>
      <c r="L103" s="481"/>
      <c r="M103" s="481"/>
      <c r="N103" s="481"/>
      <c r="O103" s="481"/>
      <c r="P103" s="740">
        <v>0</v>
      </c>
      <c r="Q103" s="740">
        <v>0</v>
      </c>
      <c r="R103" s="481"/>
      <c r="S103" s="481"/>
      <c r="T103" s="481"/>
      <c r="U103" s="481"/>
      <c r="V103" s="740">
        <v>0</v>
      </c>
      <c r="W103" s="740">
        <v>0</v>
      </c>
      <c r="X103" s="481"/>
      <c r="Y103" s="481"/>
      <c r="Z103" s="481"/>
      <c r="AA103" s="481"/>
    </row>
    <row r="104" spans="1:27" x14ac:dyDescent="0.25">
      <c r="A104" s="396" t="s">
        <v>522</v>
      </c>
      <c r="B104" s="396" t="s">
        <v>29</v>
      </c>
      <c r="C104" s="396" t="s">
        <v>87</v>
      </c>
      <c r="D104" s="396" t="s">
        <v>528</v>
      </c>
      <c r="E104" s="203" t="s">
        <v>525</v>
      </c>
      <c r="F104" s="204" t="s">
        <v>280</v>
      </c>
      <c r="G104" s="741">
        <v>0</v>
      </c>
      <c r="H104" s="741"/>
      <c r="I104" s="797"/>
      <c r="J104" s="741">
        <v>0</v>
      </c>
      <c r="K104" s="741">
        <v>0</v>
      </c>
      <c r="L104" s="482"/>
      <c r="M104" s="482"/>
      <c r="N104" s="482"/>
      <c r="O104" s="482"/>
      <c r="P104" s="741">
        <v>0</v>
      </c>
      <c r="Q104" s="741">
        <v>0</v>
      </c>
      <c r="R104" s="482"/>
      <c r="S104" s="482"/>
      <c r="T104" s="482"/>
      <c r="U104" s="482"/>
      <c r="V104" s="741">
        <v>0</v>
      </c>
      <c r="W104" s="741">
        <v>0</v>
      </c>
      <c r="X104" s="482"/>
      <c r="Y104" s="482"/>
      <c r="Z104" s="482"/>
      <c r="AA104" s="482"/>
    </row>
    <row r="105" spans="1:27" x14ac:dyDescent="0.25">
      <c r="A105" s="744" t="s">
        <v>522</v>
      </c>
      <c r="B105" s="744" t="s">
        <v>29</v>
      </c>
      <c r="C105" s="744" t="s">
        <v>87</v>
      </c>
      <c r="D105" s="744" t="s">
        <v>528</v>
      </c>
      <c r="E105" s="744" t="s">
        <v>526</v>
      </c>
      <c r="F105" s="744" t="s">
        <v>272</v>
      </c>
      <c r="G105" s="740">
        <v>0</v>
      </c>
      <c r="H105" s="740"/>
      <c r="I105" s="796"/>
      <c r="J105" s="740">
        <v>0</v>
      </c>
      <c r="K105" s="740">
        <v>0</v>
      </c>
      <c r="L105" s="481"/>
      <c r="M105" s="481"/>
      <c r="N105" s="481"/>
      <c r="O105" s="481"/>
      <c r="P105" s="740">
        <v>0</v>
      </c>
      <c r="Q105" s="740">
        <v>0</v>
      </c>
      <c r="R105" s="481"/>
      <c r="S105" s="481"/>
      <c r="T105" s="481"/>
      <c r="U105" s="481"/>
      <c r="V105" s="740">
        <v>0</v>
      </c>
      <c r="W105" s="740">
        <v>0</v>
      </c>
      <c r="X105" s="481"/>
      <c r="Y105" s="481"/>
      <c r="Z105" s="481"/>
      <c r="AA105" s="481"/>
    </row>
    <row r="106" spans="1:27" x14ac:dyDescent="0.25">
      <c r="A106" s="744" t="s">
        <v>522</v>
      </c>
      <c r="B106" s="744" t="s">
        <v>29</v>
      </c>
      <c r="C106" s="744" t="s">
        <v>87</v>
      </c>
      <c r="D106" s="744" t="s">
        <v>528</v>
      </c>
      <c r="E106" s="744" t="s">
        <v>526</v>
      </c>
      <c r="F106" s="744" t="s">
        <v>278</v>
      </c>
      <c r="G106" s="740">
        <v>0</v>
      </c>
      <c r="H106" s="740"/>
      <c r="I106" s="796"/>
      <c r="J106" s="740">
        <v>0</v>
      </c>
      <c r="K106" s="740">
        <v>0</v>
      </c>
      <c r="L106" s="481"/>
      <c r="M106" s="481"/>
      <c r="N106" s="481"/>
      <c r="O106" s="481"/>
      <c r="P106" s="740">
        <v>0</v>
      </c>
      <c r="Q106" s="740">
        <v>0</v>
      </c>
      <c r="R106" s="481"/>
      <c r="S106" s="481"/>
      <c r="T106" s="481"/>
      <c r="U106" s="481"/>
      <c r="V106" s="740">
        <v>0</v>
      </c>
      <c r="W106" s="740">
        <v>0</v>
      </c>
      <c r="X106" s="481"/>
      <c r="Y106" s="481"/>
      <c r="Z106" s="481"/>
      <c r="AA106" s="481"/>
    </row>
    <row r="107" spans="1:27" x14ac:dyDescent="0.25">
      <c r="A107" s="396" t="s">
        <v>522</v>
      </c>
      <c r="B107" s="396" t="s">
        <v>29</v>
      </c>
      <c r="C107" s="396" t="s">
        <v>87</v>
      </c>
      <c r="D107" s="396" t="s">
        <v>528</v>
      </c>
      <c r="E107" s="203" t="s">
        <v>527</v>
      </c>
      <c r="F107" s="204" t="s">
        <v>280</v>
      </c>
      <c r="G107" s="741">
        <v>0</v>
      </c>
      <c r="H107" s="741"/>
      <c r="I107" s="797"/>
      <c r="J107" s="741">
        <v>0</v>
      </c>
      <c r="K107" s="741">
        <v>0</v>
      </c>
      <c r="L107" s="482"/>
      <c r="M107" s="482"/>
      <c r="N107" s="482"/>
      <c r="O107" s="482"/>
      <c r="P107" s="741">
        <v>0</v>
      </c>
      <c r="Q107" s="741">
        <v>0</v>
      </c>
      <c r="R107" s="482"/>
      <c r="S107" s="482"/>
      <c r="T107" s="482"/>
      <c r="U107" s="482"/>
      <c r="V107" s="741">
        <v>0</v>
      </c>
      <c r="W107" s="741">
        <v>0</v>
      </c>
      <c r="X107" s="482"/>
      <c r="Y107" s="482"/>
      <c r="Z107" s="482"/>
      <c r="AA107" s="482"/>
    </row>
    <row r="108" spans="1:27" x14ac:dyDescent="0.25">
      <c r="A108" s="396" t="s">
        <v>522</v>
      </c>
      <c r="B108" s="396" t="s">
        <v>29</v>
      </c>
      <c r="C108" s="396" t="s">
        <v>87</v>
      </c>
      <c r="D108" s="396" t="s">
        <v>528</v>
      </c>
      <c r="E108" s="204" t="s">
        <v>277</v>
      </c>
      <c r="F108" s="203" t="s">
        <v>276</v>
      </c>
      <c r="G108" s="741">
        <v>0</v>
      </c>
      <c r="H108" s="741"/>
      <c r="I108" s="797"/>
      <c r="J108" s="741">
        <v>0</v>
      </c>
      <c r="K108" s="741">
        <v>0</v>
      </c>
      <c r="L108" s="482"/>
      <c r="M108" s="482"/>
      <c r="N108" s="482"/>
      <c r="O108" s="482"/>
      <c r="P108" s="741">
        <v>0</v>
      </c>
      <c r="Q108" s="741">
        <v>0</v>
      </c>
      <c r="R108" s="482"/>
      <c r="S108" s="482"/>
      <c r="T108" s="482"/>
      <c r="U108" s="482"/>
      <c r="V108" s="741">
        <v>0</v>
      </c>
      <c r="W108" s="741">
        <v>0</v>
      </c>
      <c r="X108" s="482"/>
      <c r="Y108" s="482"/>
      <c r="Z108" s="482"/>
      <c r="AA108" s="482"/>
    </row>
    <row r="109" spans="1:27" x14ac:dyDescent="0.25">
      <c r="A109" s="396" t="s">
        <v>522</v>
      </c>
      <c r="B109" s="396" t="s">
        <v>29</v>
      </c>
      <c r="C109" s="396" t="s">
        <v>87</v>
      </c>
      <c r="D109" s="396" t="s">
        <v>528</v>
      </c>
      <c r="E109" s="204" t="s">
        <v>277</v>
      </c>
      <c r="F109" s="203" t="s">
        <v>279</v>
      </c>
      <c r="G109" s="741">
        <v>0</v>
      </c>
      <c r="H109" s="741"/>
      <c r="I109" s="797"/>
      <c r="J109" s="741">
        <v>0</v>
      </c>
      <c r="K109" s="741">
        <v>0</v>
      </c>
      <c r="L109" s="482"/>
      <c r="M109" s="482"/>
      <c r="N109" s="482"/>
      <c r="O109" s="482"/>
      <c r="P109" s="741">
        <v>0</v>
      </c>
      <c r="Q109" s="741">
        <v>0</v>
      </c>
      <c r="R109" s="482"/>
      <c r="S109" s="482"/>
      <c r="T109" s="482"/>
      <c r="U109" s="482"/>
      <c r="V109" s="741">
        <v>0</v>
      </c>
      <c r="W109" s="741">
        <v>0</v>
      </c>
      <c r="X109" s="482"/>
      <c r="Y109" s="482"/>
      <c r="Z109" s="482"/>
      <c r="AA109" s="482"/>
    </row>
    <row r="110" spans="1:27" x14ac:dyDescent="0.25">
      <c r="A110" s="390" t="s">
        <v>522</v>
      </c>
      <c r="B110" s="390" t="s">
        <v>29</v>
      </c>
      <c r="C110" s="390" t="s">
        <v>87</v>
      </c>
      <c r="D110" s="68" t="s">
        <v>117</v>
      </c>
      <c r="E110" s="69" t="s">
        <v>277</v>
      </c>
      <c r="F110" s="69" t="s">
        <v>280</v>
      </c>
      <c r="G110" s="587">
        <v>0</v>
      </c>
      <c r="H110" s="587"/>
      <c r="I110" s="595"/>
      <c r="J110" s="587">
        <v>0</v>
      </c>
      <c r="K110" s="587">
        <v>0</v>
      </c>
      <c r="L110" s="484"/>
      <c r="M110" s="484"/>
      <c r="N110" s="484"/>
      <c r="O110" s="484"/>
      <c r="P110" s="587">
        <v>0</v>
      </c>
      <c r="Q110" s="587">
        <v>0</v>
      </c>
      <c r="R110" s="484"/>
      <c r="S110" s="484"/>
      <c r="T110" s="484"/>
      <c r="U110" s="484"/>
      <c r="V110" s="587">
        <v>0</v>
      </c>
      <c r="W110" s="587">
        <v>0</v>
      </c>
      <c r="X110" s="484"/>
      <c r="Y110" s="484"/>
      <c r="Z110" s="484"/>
      <c r="AA110" s="484"/>
    </row>
    <row r="111" spans="1:27" x14ac:dyDescent="0.25">
      <c r="A111" s="396" t="s">
        <v>522</v>
      </c>
      <c r="B111" s="396" t="s">
        <v>29</v>
      </c>
      <c r="C111" s="203" t="s">
        <v>91</v>
      </c>
      <c r="D111" s="204" t="s">
        <v>115</v>
      </c>
      <c r="E111" s="396" t="s">
        <v>524</v>
      </c>
      <c r="F111" s="396" t="s">
        <v>272</v>
      </c>
      <c r="G111" s="741">
        <v>0</v>
      </c>
      <c r="H111" s="741"/>
      <c r="I111" s="797"/>
      <c r="J111" s="741">
        <v>0</v>
      </c>
      <c r="K111" s="741">
        <v>0</v>
      </c>
      <c r="L111" s="482"/>
      <c r="M111" s="482"/>
      <c r="N111" s="482"/>
      <c r="O111" s="482"/>
      <c r="P111" s="741">
        <v>0</v>
      </c>
      <c r="Q111" s="741">
        <v>0</v>
      </c>
      <c r="R111" s="482"/>
      <c r="S111" s="482"/>
      <c r="T111" s="482"/>
      <c r="U111" s="482"/>
      <c r="V111" s="741">
        <v>0</v>
      </c>
      <c r="W111" s="741">
        <v>0</v>
      </c>
      <c r="X111" s="482"/>
      <c r="Y111" s="482"/>
      <c r="Z111" s="482"/>
      <c r="AA111" s="482"/>
    </row>
    <row r="112" spans="1:27" x14ac:dyDescent="0.25">
      <c r="A112" s="396" t="s">
        <v>522</v>
      </c>
      <c r="B112" s="396" t="s">
        <v>29</v>
      </c>
      <c r="C112" s="203" t="s">
        <v>91</v>
      </c>
      <c r="D112" s="204" t="s">
        <v>115</v>
      </c>
      <c r="E112" s="396" t="s">
        <v>524</v>
      </c>
      <c r="F112" s="396" t="s">
        <v>278</v>
      </c>
      <c r="G112" s="741">
        <v>0</v>
      </c>
      <c r="H112" s="741"/>
      <c r="I112" s="797"/>
      <c r="J112" s="741">
        <v>0</v>
      </c>
      <c r="K112" s="741">
        <v>0</v>
      </c>
      <c r="L112" s="482"/>
      <c r="M112" s="482"/>
      <c r="N112" s="482"/>
      <c r="O112" s="482"/>
      <c r="P112" s="741">
        <v>0</v>
      </c>
      <c r="Q112" s="741">
        <v>0</v>
      </c>
      <c r="R112" s="482"/>
      <c r="S112" s="482"/>
      <c r="T112" s="482"/>
      <c r="U112" s="482"/>
      <c r="V112" s="741">
        <v>0</v>
      </c>
      <c r="W112" s="741">
        <v>0</v>
      </c>
      <c r="X112" s="482"/>
      <c r="Y112" s="482"/>
      <c r="Z112" s="482"/>
      <c r="AA112" s="482"/>
    </row>
    <row r="113" spans="1:27" x14ac:dyDescent="0.25">
      <c r="A113" s="396" t="s">
        <v>522</v>
      </c>
      <c r="B113" s="396" t="s">
        <v>29</v>
      </c>
      <c r="C113" s="203" t="s">
        <v>91</v>
      </c>
      <c r="D113" s="204" t="s">
        <v>115</v>
      </c>
      <c r="E113" s="396" t="s">
        <v>526</v>
      </c>
      <c r="F113" s="396" t="s">
        <v>272</v>
      </c>
      <c r="G113" s="741">
        <v>0</v>
      </c>
      <c r="H113" s="741"/>
      <c r="I113" s="797"/>
      <c r="J113" s="741">
        <v>0</v>
      </c>
      <c r="K113" s="741">
        <v>0</v>
      </c>
      <c r="L113" s="482"/>
      <c r="M113" s="482"/>
      <c r="N113" s="482"/>
      <c r="O113" s="482"/>
      <c r="P113" s="741">
        <v>0</v>
      </c>
      <c r="Q113" s="741">
        <v>0</v>
      </c>
      <c r="R113" s="482"/>
      <c r="S113" s="482"/>
      <c r="T113" s="482"/>
      <c r="U113" s="482"/>
      <c r="V113" s="741">
        <v>0</v>
      </c>
      <c r="W113" s="741">
        <v>0</v>
      </c>
      <c r="X113" s="482"/>
      <c r="Y113" s="482"/>
      <c r="Z113" s="482"/>
      <c r="AA113" s="482"/>
    </row>
    <row r="114" spans="1:27" x14ac:dyDescent="0.25">
      <c r="A114" s="396" t="s">
        <v>522</v>
      </c>
      <c r="B114" s="396" t="s">
        <v>29</v>
      </c>
      <c r="C114" s="203" t="s">
        <v>91</v>
      </c>
      <c r="D114" s="204" t="s">
        <v>115</v>
      </c>
      <c r="E114" s="396" t="s">
        <v>526</v>
      </c>
      <c r="F114" s="396" t="s">
        <v>278</v>
      </c>
      <c r="G114" s="741">
        <v>0</v>
      </c>
      <c r="H114" s="741"/>
      <c r="I114" s="797"/>
      <c r="J114" s="741">
        <v>0</v>
      </c>
      <c r="K114" s="741">
        <v>0</v>
      </c>
      <c r="L114" s="482"/>
      <c r="M114" s="482"/>
      <c r="N114" s="482"/>
      <c r="O114" s="482"/>
      <c r="P114" s="741">
        <v>0</v>
      </c>
      <c r="Q114" s="741">
        <v>0</v>
      </c>
      <c r="R114" s="482"/>
      <c r="S114" s="482"/>
      <c r="T114" s="482"/>
      <c r="U114" s="482"/>
      <c r="V114" s="741">
        <v>0</v>
      </c>
      <c r="W114" s="741">
        <v>0</v>
      </c>
      <c r="X114" s="482"/>
      <c r="Y114" s="482"/>
      <c r="Z114" s="482"/>
      <c r="AA114" s="482"/>
    </row>
    <row r="115" spans="1:27" x14ac:dyDescent="0.25">
      <c r="A115" s="390" t="s">
        <v>522</v>
      </c>
      <c r="B115" s="390" t="s">
        <v>29</v>
      </c>
      <c r="C115" s="390" t="s">
        <v>87</v>
      </c>
      <c r="D115" s="69" t="s">
        <v>115</v>
      </c>
      <c r="E115" s="68" t="s">
        <v>525</v>
      </c>
      <c r="F115" s="69" t="s">
        <v>280</v>
      </c>
      <c r="G115" s="587">
        <v>0</v>
      </c>
      <c r="H115" s="587"/>
      <c r="I115" s="595"/>
      <c r="J115" s="587">
        <v>0</v>
      </c>
      <c r="K115" s="587">
        <v>0</v>
      </c>
      <c r="L115" s="484"/>
      <c r="M115" s="484"/>
      <c r="N115" s="484"/>
      <c r="O115" s="484"/>
      <c r="P115" s="587">
        <v>0</v>
      </c>
      <c r="Q115" s="587">
        <v>0</v>
      </c>
      <c r="R115" s="484"/>
      <c r="S115" s="484"/>
      <c r="T115" s="484"/>
      <c r="U115" s="484"/>
      <c r="V115" s="587">
        <v>0</v>
      </c>
      <c r="W115" s="587">
        <v>0</v>
      </c>
      <c r="X115" s="484"/>
      <c r="Y115" s="484"/>
      <c r="Z115" s="484"/>
      <c r="AA115" s="484"/>
    </row>
    <row r="116" spans="1:27" x14ac:dyDescent="0.25">
      <c r="A116" s="390" t="s">
        <v>522</v>
      </c>
      <c r="B116" s="390" t="s">
        <v>29</v>
      </c>
      <c r="C116" s="390" t="s">
        <v>87</v>
      </c>
      <c r="D116" s="69" t="s">
        <v>115</v>
      </c>
      <c r="E116" s="68" t="s">
        <v>527</v>
      </c>
      <c r="F116" s="69" t="s">
        <v>280</v>
      </c>
      <c r="G116" s="587">
        <v>0</v>
      </c>
      <c r="H116" s="587"/>
      <c r="I116" s="595"/>
      <c r="J116" s="587">
        <v>0</v>
      </c>
      <c r="K116" s="587">
        <v>0</v>
      </c>
      <c r="L116" s="484"/>
      <c r="M116" s="484"/>
      <c r="N116" s="484"/>
      <c r="O116" s="484"/>
      <c r="P116" s="587">
        <v>0</v>
      </c>
      <c r="Q116" s="587">
        <v>0</v>
      </c>
      <c r="R116" s="484"/>
      <c r="S116" s="484"/>
      <c r="T116" s="484"/>
      <c r="U116" s="484"/>
      <c r="V116" s="587">
        <v>0</v>
      </c>
      <c r="W116" s="587">
        <v>0</v>
      </c>
      <c r="X116" s="484"/>
      <c r="Y116" s="484"/>
      <c r="Z116" s="484"/>
      <c r="AA116" s="484"/>
    </row>
    <row r="117" spans="1:27" x14ac:dyDescent="0.25">
      <c r="A117" s="390" t="s">
        <v>522</v>
      </c>
      <c r="B117" s="390" t="s">
        <v>29</v>
      </c>
      <c r="C117" s="390" t="s">
        <v>87</v>
      </c>
      <c r="D117" s="69" t="s">
        <v>115</v>
      </c>
      <c r="E117" s="69" t="s">
        <v>277</v>
      </c>
      <c r="F117" s="68" t="s">
        <v>276</v>
      </c>
      <c r="G117" s="587">
        <v>0</v>
      </c>
      <c r="H117" s="587"/>
      <c r="I117" s="595"/>
      <c r="J117" s="587">
        <v>0</v>
      </c>
      <c r="K117" s="587">
        <v>0</v>
      </c>
      <c r="L117" s="484"/>
      <c r="M117" s="484"/>
      <c r="N117" s="484"/>
      <c r="O117" s="484"/>
      <c r="P117" s="587">
        <v>0</v>
      </c>
      <c r="Q117" s="587">
        <v>0</v>
      </c>
      <c r="R117" s="484"/>
      <c r="S117" s="484"/>
      <c r="T117" s="484"/>
      <c r="U117" s="484"/>
      <c r="V117" s="587">
        <v>0</v>
      </c>
      <c r="W117" s="587">
        <v>0</v>
      </c>
      <c r="X117" s="484"/>
      <c r="Y117" s="484"/>
      <c r="Z117" s="484"/>
      <c r="AA117" s="484"/>
    </row>
    <row r="118" spans="1:27" x14ac:dyDescent="0.25">
      <c r="A118" s="390" t="s">
        <v>522</v>
      </c>
      <c r="B118" s="390" t="s">
        <v>29</v>
      </c>
      <c r="C118" s="390" t="s">
        <v>87</v>
      </c>
      <c r="D118" s="69" t="s">
        <v>115</v>
      </c>
      <c r="E118" s="69" t="s">
        <v>277</v>
      </c>
      <c r="F118" s="68" t="s">
        <v>279</v>
      </c>
      <c r="G118" s="587">
        <v>0</v>
      </c>
      <c r="H118" s="587"/>
      <c r="I118" s="595"/>
      <c r="J118" s="587">
        <v>0</v>
      </c>
      <c r="K118" s="587">
        <v>0</v>
      </c>
      <c r="L118" s="484"/>
      <c r="M118" s="484"/>
      <c r="N118" s="484"/>
      <c r="O118" s="484"/>
      <c r="P118" s="587">
        <v>0</v>
      </c>
      <c r="Q118" s="587">
        <v>0</v>
      </c>
      <c r="R118" s="484"/>
      <c r="S118" s="484"/>
      <c r="T118" s="484"/>
      <c r="U118" s="484"/>
      <c r="V118" s="587">
        <v>0</v>
      </c>
      <c r="W118" s="587">
        <v>0</v>
      </c>
      <c r="X118" s="484"/>
      <c r="Y118" s="484"/>
      <c r="Z118" s="484"/>
      <c r="AA118" s="484"/>
    </row>
    <row r="119" spans="1:27" x14ac:dyDescent="0.25">
      <c r="A119" s="392" t="s">
        <v>522</v>
      </c>
      <c r="B119" s="392" t="s">
        <v>29</v>
      </c>
      <c r="C119" s="16" t="s">
        <v>91</v>
      </c>
      <c r="D119" s="14" t="s">
        <v>115</v>
      </c>
      <c r="E119" s="14" t="s">
        <v>277</v>
      </c>
      <c r="F119" s="14" t="s">
        <v>280</v>
      </c>
      <c r="G119" s="561">
        <v>0</v>
      </c>
      <c r="H119" s="561"/>
      <c r="I119" s="503"/>
      <c r="J119" s="561">
        <v>0</v>
      </c>
      <c r="K119" s="561">
        <v>0</v>
      </c>
      <c r="L119" s="487"/>
      <c r="M119" s="487"/>
      <c r="N119" s="487"/>
      <c r="O119" s="487"/>
      <c r="P119" s="561">
        <v>0</v>
      </c>
      <c r="Q119" s="561">
        <v>0</v>
      </c>
      <c r="R119" s="487"/>
      <c r="S119" s="487"/>
      <c r="T119" s="487"/>
      <c r="U119" s="487"/>
      <c r="V119" s="561">
        <v>0</v>
      </c>
      <c r="W119" s="561">
        <v>0</v>
      </c>
      <c r="X119" s="487"/>
      <c r="Y119" s="487"/>
      <c r="Z119" s="487"/>
      <c r="AA119" s="487"/>
    </row>
    <row r="120" spans="1:27" x14ac:dyDescent="0.25">
      <c r="A120" s="392" t="s">
        <v>522</v>
      </c>
      <c r="B120" s="392" t="s">
        <v>29</v>
      </c>
      <c r="C120" s="14" t="s">
        <v>84</v>
      </c>
      <c r="D120" s="14" t="s">
        <v>115</v>
      </c>
      <c r="E120" s="14" t="s">
        <v>277</v>
      </c>
      <c r="F120" s="16" t="s">
        <v>276</v>
      </c>
      <c r="G120" s="561">
        <v>33</v>
      </c>
      <c r="H120" s="561">
        <v>27894</v>
      </c>
      <c r="I120" s="503">
        <v>0.7</v>
      </c>
      <c r="J120" s="561">
        <v>8117</v>
      </c>
      <c r="K120" s="561">
        <v>2598</v>
      </c>
      <c r="L120" s="487">
        <v>0.33700000000000002</v>
      </c>
      <c r="M120" s="487">
        <v>5.1999999999999998E-3</v>
      </c>
      <c r="N120" s="487">
        <v>0.32679999999999998</v>
      </c>
      <c r="O120" s="487">
        <v>0.34720000000000001</v>
      </c>
      <c r="P120" s="561">
        <v>56</v>
      </c>
      <c r="Q120" s="561">
        <v>50</v>
      </c>
      <c r="R120" s="487">
        <v>0.93700000000000006</v>
      </c>
      <c r="S120" s="487">
        <v>3.2500000000000001E-2</v>
      </c>
      <c r="T120" s="487">
        <v>0.87329999999999997</v>
      </c>
      <c r="U120" s="487">
        <v>1</v>
      </c>
      <c r="V120" s="561">
        <v>8173</v>
      </c>
      <c r="W120" s="561">
        <v>2648</v>
      </c>
      <c r="X120" s="487">
        <v>0.33700000000000002</v>
      </c>
      <c r="Y120" s="487">
        <v>5.1999999999999998E-3</v>
      </c>
      <c r="Z120" s="487">
        <v>0.32679999999999998</v>
      </c>
      <c r="AA120" s="487">
        <v>0.34720000000000001</v>
      </c>
    </row>
    <row r="121" spans="1:27" x14ac:dyDescent="0.25">
      <c r="A121" s="392" t="s">
        <v>522</v>
      </c>
      <c r="B121" s="392" t="s">
        <v>29</v>
      </c>
      <c r="C121" s="14" t="s">
        <v>84</v>
      </c>
      <c r="D121" s="14" t="s">
        <v>115</v>
      </c>
      <c r="E121" s="14" t="s">
        <v>277</v>
      </c>
      <c r="F121" s="16" t="s">
        <v>279</v>
      </c>
      <c r="G121" s="561">
        <v>33</v>
      </c>
      <c r="H121" s="561">
        <v>27894</v>
      </c>
      <c r="I121" s="503">
        <v>0.7</v>
      </c>
      <c r="J121" s="561">
        <v>5699</v>
      </c>
      <c r="K121" s="561">
        <v>1691</v>
      </c>
      <c r="L121" s="487">
        <v>0.28799999999999998</v>
      </c>
      <c r="M121" s="487">
        <v>6.0000000000000001E-3</v>
      </c>
      <c r="N121" s="487">
        <v>0.2762</v>
      </c>
      <c r="O121" s="487">
        <v>0.29980000000000001</v>
      </c>
      <c r="P121" s="561">
        <v>75</v>
      </c>
      <c r="Q121" s="561">
        <v>66</v>
      </c>
      <c r="R121" s="487">
        <v>0.90500000000000003</v>
      </c>
      <c r="S121" s="487">
        <v>3.39E-2</v>
      </c>
      <c r="T121" s="487">
        <v>0.83860000000000001</v>
      </c>
      <c r="U121" s="487">
        <v>0.97140000000000004</v>
      </c>
      <c r="V121" s="561">
        <v>5774</v>
      </c>
      <c r="W121" s="561">
        <v>1757</v>
      </c>
      <c r="X121" s="487">
        <v>0.28799999999999998</v>
      </c>
      <c r="Y121" s="487">
        <v>6.0000000000000001E-3</v>
      </c>
      <c r="Z121" s="487">
        <v>0.2762</v>
      </c>
      <c r="AA121" s="487">
        <v>0.29980000000000001</v>
      </c>
    </row>
    <row r="122" spans="1:27" x14ac:dyDescent="0.25">
      <c r="A122" s="392" t="s">
        <v>522</v>
      </c>
      <c r="B122" s="392" t="s">
        <v>29</v>
      </c>
      <c r="C122" s="14" t="s">
        <v>84</v>
      </c>
      <c r="D122" s="14" t="s">
        <v>115</v>
      </c>
      <c r="E122" s="16" t="s">
        <v>525</v>
      </c>
      <c r="F122" s="14" t="s">
        <v>280</v>
      </c>
      <c r="G122" s="561">
        <v>33</v>
      </c>
      <c r="H122" s="561">
        <v>27894</v>
      </c>
      <c r="I122" s="503">
        <v>0.7</v>
      </c>
      <c r="J122" s="561">
        <v>13192</v>
      </c>
      <c r="K122" s="561">
        <v>4018</v>
      </c>
      <c r="L122" s="487">
        <v>0.32100000000000001</v>
      </c>
      <c r="M122" s="487">
        <v>4.1000000000000003E-3</v>
      </c>
      <c r="N122" s="487">
        <v>0.313</v>
      </c>
      <c r="O122" s="487">
        <v>0.32900000000000001</v>
      </c>
      <c r="P122" s="561">
        <v>124</v>
      </c>
      <c r="Q122" s="561">
        <v>111</v>
      </c>
      <c r="R122" s="487">
        <v>0.92900000000000005</v>
      </c>
      <c r="S122" s="487">
        <v>2.3099999999999999E-2</v>
      </c>
      <c r="T122" s="487">
        <v>0.88370000000000004</v>
      </c>
      <c r="U122" s="487">
        <v>0.97430000000000005</v>
      </c>
      <c r="V122" s="561">
        <v>13316</v>
      </c>
      <c r="W122" s="561">
        <v>4129</v>
      </c>
      <c r="X122" s="487">
        <v>0.32100000000000001</v>
      </c>
      <c r="Y122" s="487">
        <v>4.0000000000000001E-3</v>
      </c>
      <c r="Z122" s="487">
        <v>0.31319999999999998</v>
      </c>
      <c r="AA122" s="487">
        <v>0.32879999999999998</v>
      </c>
    </row>
    <row r="123" spans="1:27" x14ac:dyDescent="0.25">
      <c r="A123" s="392" t="s">
        <v>522</v>
      </c>
      <c r="B123" s="392" t="s">
        <v>29</v>
      </c>
      <c r="C123" s="14" t="s">
        <v>84</v>
      </c>
      <c r="D123" s="14" t="s">
        <v>115</v>
      </c>
      <c r="E123" s="16" t="s">
        <v>527</v>
      </c>
      <c r="F123" s="14" t="s">
        <v>280</v>
      </c>
      <c r="G123" s="561">
        <v>33</v>
      </c>
      <c r="H123" s="561">
        <v>27894</v>
      </c>
      <c r="I123" s="503">
        <v>0.7</v>
      </c>
      <c r="J123" s="561">
        <v>624</v>
      </c>
      <c r="K123" s="561">
        <v>271</v>
      </c>
      <c r="L123" s="487">
        <v>0.433</v>
      </c>
      <c r="M123" s="487">
        <v>1.9800000000000002E-2</v>
      </c>
      <c r="N123" s="487">
        <v>0.39419999999999999</v>
      </c>
      <c r="O123" s="487">
        <v>0.4718</v>
      </c>
      <c r="P123" s="561">
        <v>7</v>
      </c>
      <c r="Q123" s="561">
        <v>5</v>
      </c>
      <c r="R123" s="487"/>
      <c r="S123" s="487"/>
      <c r="T123" s="487"/>
      <c r="U123" s="487"/>
      <c r="V123" s="561">
        <v>631</v>
      </c>
      <c r="W123" s="561">
        <v>276</v>
      </c>
      <c r="X123" s="487">
        <v>0.433</v>
      </c>
      <c r="Y123" s="487">
        <v>1.9699999999999999E-2</v>
      </c>
      <c r="Z123" s="487">
        <v>0.39439999999999997</v>
      </c>
      <c r="AA123" s="487">
        <v>0.47160000000000002</v>
      </c>
    </row>
    <row r="124" spans="1:27" x14ac:dyDescent="0.25">
      <c r="A124" s="392" t="s">
        <v>522</v>
      </c>
      <c r="B124" s="392" t="s">
        <v>29</v>
      </c>
      <c r="C124" s="14" t="s">
        <v>84</v>
      </c>
      <c r="D124" s="16" t="s">
        <v>116</v>
      </c>
      <c r="E124" s="14" t="s">
        <v>277</v>
      </c>
      <c r="F124" s="14" t="s">
        <v>280</v>
      </c>
      <c r="G124" s="561">
        <v>33</v>
      </c>
      <c r="H124" s="561">
        <v>27894</v>
      </c>
      <c r="I124" s="503">
        <v>0.7</v>
      </c>
      <c r="J124" s="561">
        <v>12927</v>
      </c>
      <c r="K124" s="561">
        <v>3860</v>
      </c>
      <c r="L124" s="487">
        <v>0.32100000000000001</v>
      </c>
      <c r="M124" s="487">
        <v>4.1000000000000003E-3</v>
      </c>
      <c r="N124" s="487">
        <v>0.313</v>
      </c>
      <c r="O124" s="487">
        <v>0.32900000000000001</v>
      </c>
      <c r="P124" s="561">
        <v>128</v>
      </c>
      <c r="Q124" s="561">
        <v>114</v>
      </c>
      <c r="R124" s="487">
        <v>0.92100000000000004</v>
      </c>
      <c r="S124" s="487">
        <v>2.3800000000000002E-2</v>
      </c>
      <c r="T124" s="487">
        <v>0.87439999999999996</v>
      </c>
      <c r="U124" s="487">
        <v>0.96760000000000002</v>
      </c>
      <c r="V124" s="561">
        <v>13055</v>
      </c>
      <c r="W124" s="561">
        <v>3974</v>
      </c>
      <c r="X124" s="487">
        <v>0.32100000000000001</v>
      </c>
      <c r="Y124" s="487">
        <v>4.1000000000000003E-3</v>
      </c>
      <c r="Z124" s="487">
        <v>0.313</v>
      </c>
      <c r="AA124" s="487">
        <v>0.32900000000000001</v>
      </c>
    </row>
    <row r="125" spans="1:27" x14ac:dyDescent="0.25">
      <c r="A125" s="392" t="s">
        <v>522</v>
      </c>
      <c r="B125" s="392" t="s">
        <v>29</v>
      </c>
      <c r="C125" s="14" t="s">
        <v>84</v>
      </c>
      <c r="D125" s="16" t="s">
        <v>117</v>
      </c>
      <c r="E125" s="14" t="s">
        <v>277</v>
      </c>
      <c r="F125" s="14" t="s">
        <v>280</v>
      </c>
      <c r="G125" s="561">
        <v>33</v>
      </c>
      <c r="H125" s="561">
        <v>27894</v>
      </c>
      <c r="I125" s="503">
        <v>0.7</v>
      </c>
      <c r="J125" s="561">
        <v>889</v>
      </c>
      <c r="K125" s="561">
        <v>429</v>
      </c>
      <c r="L125" s="487">
        <v>0.45700000000000002</v>
      </c>
      <c r="M125" s="487">
        <v>1.67E-2</v>
      </c>
      <c r="N125" s="487">
        <v>0.42430000000000001</v>
      </c>
      <c r="O125" s="487">
        <v>0.48970000000000002</v>
      </c>
      <c r="P125" s="561">
        <v>3</v>
      </c>
      <c r="Q125" s="561">
        <v>2</v>
      </c>
      <c r="R125" s="487"/>
      <c r="S125" s="487"/>
      <c r="T125" s="487"/>
      <c r="U125" s="487"/>
      <c r="V125" s="561">
        <v>892</v>
      </c>
      <c r="W125" s="561">
        <v>431</v>
      </c>
      <c r="X125" s="487">
        <v>0.45700000000000002</v>
      </c>
      <c r="Y125" s="487">
        <v>1.67E-2</v>
      </c>
      <c r="Z125" s="487">
        <v>0.42430000000000001</v>
      </c>
      <c r="AA125" s="487">
        <v>0.48970000000000002</v>
      </c>
    </row>
    <row r="126" spans="1:27" x14ac:dyDescent="0.25">
      <c r="A126" s="389" t="s">
        <v>522</v>
      </c>
      <c r="B126" s="17" t="s">
        <v>92</v>
      </c>
      <c r="C126" s="20" t="s">
        <v>84</v>
      </c>
      <c r="D126" s="20" t="s">
        <v>115</v>
      </c>
      <c r="E126" s="20" t="s">
        <v>277</v>
      </c>
      <c r="F126" s="20" t="s">
        <v>280</v>
      </c>
      <c r="G126" s="562">
        <v>33</v>
      </c>
      <c r="H126" s="562">
        <v>27894</v>
      </c>
      <c r="I126" s="504">
        <v>0.7</v>
      </c>
      <c r="J126" s="562">
        <v>13816</v>
      </c>
      <c r="K126" s="562">
        <v>4289</v>
      </c>
      <c r="L126" s="494">
        <v>0.32200000000000001</v>
      </c>
      <c r="M126" s="494">
        <v>4.0000000000000001E-3</v>
      </c>
      <c r="N126" s="494">
        <v>0.31419999999999998</v>
      </c>
      <c r="O126" s="494">
        <v>0.32979999999999998</v>
      </c>
      <c r="P126" s="562">
        <v>131</v>
      </c>
      <c r="Q126" s="562">
        <v>116</v>
      </c>
      <c r="R126" s="494">
        <v>0.92</v>
      </c>
      <c r="S126" s="494">
        <v>2.3699999999999999E-2</v>
      </c>
      <c r="T126" s="494">
        <v>0.87350000000000005</v>
      </c>
      <c r="U126" s="494">
        <v>0.96650000000000003</v>
      </c>
      <c r="V126" s="562">
        <v>13947</v>
      </c>
      <c r="W126" s="562">
        <v>4405</v>
      </c>
      <c r="X126" s="494">
        <v>0.32200000000000001</v>
      </c>
      <c r="Y126" s="494">
        <v>4.0000000000000001E-3</v>
      </c>
      <c r="Z126" s="494">
        <v>0.31419999999999998</v>
      </c>
      <c r="AA126" s="494">
        <v>0.32979999999999998</v>
      </c>
    </row>
    <row r="127" spans="1:27" x14ac:dyDescent="0.25">
      <c r="A127" s="396" t="s">
        <v>522</v>
      </c>
      <c r="B127" s="204" t="s">
        <v>86</v>
      </c>
      <c r="C127" s="396" t="s">
        <v>25</v>
      </c>
      <c r="D127" s="203" t="s">
        <v>116</v>
      </c>
      <c r="E127" s="396" t="s">
        <v>524</v>
      </c>
      <c r="F127" s="396" t="s">
        <v>272</v>
      </c>
      <c r="G127" s="741">
        <v>33</v>
      </c>
      <c r="H127" s="741">
        <v>27894</v>
      </c>
      <c r="I127" s="797">
        <v>0.7</v>
      </c>
      <c r="J127" s="741">
        <v>7254</v>
      </c>
      <c r="K127" s="741">
        <v>2242</v>
      </c>
      <c r="L127" s="482">
        <v>0.33600000000000002</v>
      </c>
      <c r="M127" s="482">
        <v>5.4999999999999997E-3</v>
      </c>
      <c r="N127" s="482">
        <v>0.32519999999999999</v>
      </c>
      <c r="O127" s="482">
        <v>0.3468</v>
      </c>
      <c r="P127" s="741">
        <v>54</v>
      </c>
      <c r="Q127" s="741">
        <v>49</v>
      </c>
      <c r="R127" s="482">
        <v>0.94</v>
      </c>
      <c r="S127" s="482">
        <v>3.2300000000000002E-2</v>
      </c>
      <c r="T127" s="482">
        <v>0.87670000000000003</v>
      </c>
      <c r="U127" s="482">
        <v>1</v>
      </c>
      <c r="V127" s="741">
        <v>7308</v>
      </c>
      <c r="W127" s="741">
        <v>2291</v>
      </c>
      <c r="X127" s="482">
        <v>0.33600000000000002</v>
      </c>
      <c r="Y127" s="482">
        <v>5.4999999999999997E-3</v>
      </c>
      <c r="Z127" s="482">
        <v>0.32519999999999999</v>
      </c>
      <c r="AA127" s="482">
        <v>0.3468</v>
      </c>
    </row>
    <row r="128" spans="1:27" x14ac:dyDescent="0.25">
      <c r="A128" s="396" t="s">
        <v>522</v>
      </c>
      <c r="B128" s="204" t="s">
        <v>86</v>
      </c>
      <c r="C128" s="396" t="s">
        <v>25</v>
      </c>
      <c r="D128" s="203" t="s">
        <v>116</v>
      </c>
      <c r="E128" s="396" t="s">
        <v>524</v>
      </c>
      <c r="F128" s="396" t="s">
        <v>278</v>
      </c>
      <c r="G128" s="741">
        <v>33</v>
      </c>
      <c r="H128" s="741">
        <v>27894</v>
      </c>
      <c r="I128" s="797">
        <v>0.7</v>
      </c>
      <c r="J128" s="741">
        <v>5058</v>
      </c>
      <c r="K128" s="741">
        <v>1351</v>
      </c>
      <c r="L128" s="482">
        <v>0.28399999999999997</v>
      </c>
      <c r="M128" s="482">
        <v>6.3E-3</v>
      </c>
      <c r="N128" s="482">
        <v>0.2717</v>
      </c>
      <c r="O128" s="482">
        <v>0.29630000000000001</v>
      </c>
      <c r="P128" s="741">
        <v>67</v>
      </c>
      <c r="Q128" s="741">
        <v>60</v>
      </c>
      <c r="R128" s="482">
        <v>0.92100000000000004</v>
      </c>
      <c r="S128" s="482">
        <v>3.3000000000000002E-2</v>
      </c>
      <c r="T128" s="482">
        <v>0.85629999999999995</v>
      </c>
      <c r="U128" s="482">
        <v>0.98570000000000002</v>
      </c>
      <c r="V128" s="741">
        <v>5125</v>
      </c>
      <c r="W128" s="741">
        <v>1411</v>
      </c>
      <c r="X128" s="482">
        <v>0.28399999999999997</v>
      </c>
      <c r="Y128" s="482">
        <v>6.3E-3</v>
      </c>
      <c r="Z128" s="482">
        <v>0.2717</v>
      </c>
      <c r="AA128" s="482">
        <v>0.29630000000000001</v>
      </c>
    </row>
    <row r="129" spans="1:27" x14ac:dyDescent="0.25">
      <c r="A129" s="396" t="s">
        <v>522</v>
      </c>
      <c r="B129" s="204" t="s">
        <v>86</v>
      </c>
      <c r="C129" s="396" t="s">
        <v>25</v>
      </c>
      <c r="D129" s="203" t="s">
        <v>116</v>
      </c>
      <c r="E129" s="396" t="s">
        <v>526</v>
      </c>
      <c r="F129" s="396" t="s">
        <v>272</v>
      </c>
      <c r="G129" s="741">
        <v>33</v>
      </c>
      <c r="H129" s="741">
        <v>27894</v>
      </c>
      <c r="I129" s="797">
        <v>0.7</v>
      </c>
      <c r="J129" s="741">
        <v>340</v>
      </c>
      <c r="K129" s="741">
        <v>117</v>
      </c>
      <c r="L129" s="482">
        <v>0.309</v>
      </c>
      <c r="M129" s="482">
        <v>2.5100000000000001E-2</v>
      </c>
      <c r="N129" s="482">
        <v>0.25979999999999998</v>
      </c>
      <c r="O129" s="482">
        <v>0.35820000000000002</v>
      </c>
      <c r="P129" s="741">
        <v>1</v>
      </c>
      <c r="Q129" s="741">
        <v>1</v>
      </c>
      <c r="R129" s="482"/>
      <c r="S129" s="482"/>
      <c r="T129" s="482"/>
      <c r="U129" s="482"/>
      <c r="V129" s="741">
        <v>341</v>
      </c>
      <c r="W129" s="741">
        <v>118</v>
      </c>
      <c r="X129" s="482">
        <v>0.309</v>
      </c>
      <c r="Y129" s="482">
        <v>2.5000000000000001E-2</v>
      </c>
      <c r="Z129" s="482">
        <v>0.26</v>
      </c>
      <c r="AA129" s="482">
        <v>0.35799999999999998</v>
      </c>
    </row>
    <row r="130" spans="1:27" x14ac:dyDescent="0.25">
      <c r="A130" s="396" t="s">
        <v>522</v>
      </c>
      <c r="B130" s="204" t="s">
        <v>86</v>
      </c>
      <c r="C130" s="396" t="s">
        <v>25</v>
      </c>
      <c r="D130" s="203" t="s">
        <v>116</v>
      </c>
      <c r="E130" s="396" t="s">
        <v>526</v>
      </c>
      <c r="F130" s="396" t="s">
        <v>278</v>
      </c>
      <c r="G130" s="741">
        <v>33</v>
      </c>
      <c r="H130" s="741">
        <v>27894</v>
      </c>
      <c r="I130" s="797">
        <v>0.7</v>
      </c>
      <c r="J130" s="741">
        <v>275</v>
      </c>
      <c r="K130" s="741">
        <v>150</v>
      </c>
      <c r="L130" s="482">
        <v>0.58199999999999996</v>
      </c>
      <c r="M130" s="482">
        <v>2.9700000000000001E-2</v>
      </c>
      <c r="N130" s="482">
        <v>0.52380000000000004</v>
      </c>
      <c r="O130" s="482">
        <v>0.64019999999999999</v>
      </c>
      <c r="P130" s="741">
        <v>6</v>
      </c>
      <c r="Q130" s="741">
        <v>4</v>
      </c>
      <c r="R130" s="482"/>
      <c r="S130" s="482"/>
      <c r="T130" s="482"/>
      <c r="U130" s="482"/>
      <c r="V130" s="741">
        <v>281</v>
      </c>
      <c r="W130" s="741">
        <v>154</v>
      </c>
      <c r="X130" s="482">
        <v>0.58199999999999996</v>
      </c>
      <c r="Y130" s="482">
        <v>2.9399999999999999E-2</v>
      </c>
      <c r="Z130" s="482">
        <v>0.52439999999999998</v>
      </c>
      <c r="AA130" s="482">
        <v>0.63959999999999995</v>
      </c>
    </row>
    <row r="131" spans="1:27" x14ac:dyDescent="0.25">
      <c r="A131" s="396" t="s">
        <v>522</v>
      </c>
      <c r="B131" s="204" t="s">
        <v>86</v>
      </c>
      <c r="C131" s="396" t="s">
        <v>25</v>
      </c>
      <c r="D131" s="203" t="s">
        <v>117</v>
      </c>
      <c r="E131" s="396" t="s">
        <v>524</v>
      </c>
      <c r="F131" s="396" t="s">
        <v>272</v>
      </c>
      <c r="G131" s="741">
        <v>33</v>
      </c>
      <c r="H131" s="741">
        <v>27894</v>
      </c>
      <c r="I131" s="797">
        <v>0.7</v>
      </c>
      <c r="J131" s="741">
        <v>517</v>
      </c>
      <c r="K131" s="741">
        <v>236</v>
      </c>
      <c r="L131" s="482">
        <v>0.43</v>
      </c>
      <c r="M131" s="482">
        <v>2.18E-2</v>
      </c>
      <c r="N131" s="482">
        <v>0.38729999999999998</v>
      </c>
      <c r="O131" s="482">
        <v>0.47270000000000001</v>
      </c>
      <c r="P131" s="741">
        <v>1</v>
      </c>
      <c r="Q131" s="741">
        <v>0</v>
      </c>
      <c r="R131" s="482"/>
      <c r="S131" s="482"/>
      <c r="T131" s="482"/>
      <c r="U131" s="482"/>
      <c r="V131" s="741">
        <v>518</v>
      </c>
      <c r="W131" s="741">
        <v>236</v>
      </c>
      <c r="X131" s="482">
        <v>0.43</v>
      </c>
      <c r="Y131" s="482">
        <v>2.18E-2</v>
      </c>
      <c r="Z131" s="482">
        <v>0.38729999999999998</v>
      </c>
      <c r="AA131" s="482">
        <v>0.47270000000000001</v>
      </c>
    </row>
    <row r="132" spans="1:27" x14ac:dyDescent="0.25">
      <c r="A132" s="396" t="s">
        <v>522</v>
      </c>
      <c r="B132" s="204" t="s">
        <v>86</v>
      </c>
      <c r="C132" s="396" t="s">
        <v>25</v>
      </c>
      <c r="D132" s="203" t="s">
        <v>117</v>
      </c>
      <c r="E132" s="396" t="s">
        <v>524</v>
      </c>
      <c r="F132" s="396" t="s">
        <v>278</v>
      </c>
      <c r="G132" s="741">
        <v>33</v>
      </c>
      <c r="H132" s="741">
        <v>27894</v>
      </c>
      <c r="I132" s="797">
        <v>0.7</v>
      </c>
      <c r="J132" s="741">
        <v>363</v>
      </c>
      <c r="K132" s="741">
        <v>189</v>
      </c>
      <c r="L132" s="482">
        <v>0.50600000000000001</v>
      </c>
      <c r="M132" s="482">
        <v>2.6200000000000001E-2</v>
      </c>
      <c r="N132" s="482">
        <v>0.4546</v>
      </c>
      <c r="O132" s="482">
        <v>0.55740000000000001</v>
      </c>
      <c r="P132" s="741">
        <v>2</v>
      </c>
      <c r="Q132" s="741">
        <v>2</v>
      </c>
      <c r="R132" s="482"/>
      <c r="S132" s="482"/>
      <c r="T132" s="482"/>
      <c r="U132" s="482"/>
      <c r="V132" s="741">
        <v>365</v>
      </c>
      <c r="W132" s="741">
        <v>191</v>
      </c>
      <c r="X132" s="482">
        <v>0.50600000000000001</v>
      </c>
      <c r="Y132" s="482">
        <v>2.6200000000000001E-2</v>
      </c>
      <c r="Z132" s="482">
        <v>0.4546</v>
      </c>
      <c r="AA132" s="482">
        <v>0.55740000000000001</v>
      </c>
    </row>
    <row r="133" spans="1:27" x14ac:dyDescent="0.25">
      <c r="A133" s="396" t="s">
        <v>522</v>
      </c>
      <c r="B133" s="204" t="s">
        <v>86</v>
      </c>
      <c r="C133" s="396" t="s">
        <v>25</v>
      </c>
      <c r="D133" s="203" t="s">
        <v>117</v>
      </c>
      <c r="E133" s="396" t="s">
        <v>526</v>
      </c>
      <c r="F133" s="396" t="s">
        <v>272</v>
      </c>
      <c r="G133" s="741">
        <v>33</v>
      </c>
      <c r="H133" s="741">
        <v>27894</v>
      </c>
      <c r="I133" s="797">
        <v>0.7</v>
      </c>
      <c r="J133" s="741">
        <v>6</v>
      </c>
      <c r="K133" s="741">
        <v>3</v>
      </c>
      <c r="L133" s="482"/>
      <c r="M133" s="482"/>
      <c r="N133" s="482"/>
      <c r="O133" s="482"/>
      <c r="P133" s="741">
        <v>0</v>
      </c>
      <c r="Q133" s="741">
        <v>0</v>
      </c>
      <c r="R133" s="482"/>
      <c r="S133" s="482"/>
      <c r="T133" s="482"/>
      <c r="U133" s="482"/>
      <c r="V133" s="741">
        <v>6</v>
      </c>
      <c r="W133" s="741">
        <v>3</v>
      </c>
      <c r="X133" s="482"/>
      <c r="Y133" s="482"/>
      <c r="Z133" s="482"/>
      <c r="AA133" s="482"/>
    </row>
    <row r="134" spans="1:27" x14ac:dyDescent="0.25">
      <c r="A134" s="396" t="s">
        <v>522</v>
      </c>
      <c r="B134" s="204" t="s">
        <v>86</v>
      </c>
      <c r="C134" s="396" t="s">
        <v>25</v>
      </c>
      <c r="D134" s="203" t="s">
        <v>117</v>
      </c>
      <c r="E134" s="396" t="s">
        <v>526</v>
      </c>
      <c r="F134" s="396" t="s">
        <v>278</v>
      </c>
      <c r="G134" s="741">
        <v>33</v>
      </c>
      <c r="H134" s="741">
        <v>27894</v>
      </c>
      <c r="I134" s="797">
        <v>0.7</v>
      </c>
      <c r="J134" s="741">
        <v>3</v>
      </c>
      <c r="K134" s="741">
        <v>1</v>
      </c>
      <c r="L134" s="482"/>
      <c r="M134" s="482"/>
      <c r="N134" s="482"/>
      <c r="O134" s="482"/>
      <c r="P134" s="741">
        <v>0</v>
      </c>
      <c r="Q134" s="741">
        <v>0</v>
      </c>
      <c r="R134" s="482"/>
      <c r="S134" s="482"/>
      <c r="T134" s="482"/>
      <c r="U134" s="482"/>
      <c r="V134" s="741">
        <v>3</v>
      </c>
      <c r="W134" s="741">
        <v>1</v>
      </c>
      <c r="X134" s="482"/>
      <c r="Y134" s="482"/>
      <c r="Z134" s="482"/>
      <c r="AA134" s="482"/>
    </row>
    <row r="135" spans="1:27" x14ac:dyDescent="0.25">
      <c r="A135" s="396" t="s">
        <v>522</v>
      </c>
      <c r="B135" s="204" t="s">
        <v>86</v>
      </c>
      <c r="C135" s="396" t="s">
        <v>87</v>
      </c>
      <c r="D135" s="203" t="s">
        <v>116</v>
      </c>
      <c r="E135" s="396" t="s">
        <v>524</v>
      </c>
      <c r="F135" s="396" t="s">
        <v>272</v>
      </c>
      <c r="G135" s="741">
        <v>33</v>
      </c>
      <c r="H135" s="741">
        <v>27640</v>
      </c>
      <c r="I135" s="797">
        <v>0.3</v>
      </c>
      <c r="J135" s="741">
        <v>7009</v>
      </c>
      <c r="K135" s="741">
        <v>3182</v>
      </c>
      <c r="L135" s="482">
        <v>0.46</v>
      </c>
      <c r="M135" s="482">
        <v>6.0000000000000001E-3</v>
      </c>
      <c r="N135" s="482">
        <v>0.44819999999999999</v>
      </c>
      <c r="O135" s="482">
        <v>0.4718</v>
      </c>
      <c r="P135" s="741">
        <v>110</v>
      </c>
      <c r="Q135" s="741">
        <v>98</v>
      </c>
      <c r="R135" s="482">
        <v>0.88100000000000001</v>
      </c>
      <c r="S135" s="482">
        <v>3.09E-2</v>
      </c>
      <c r="T135" s="482">
        <v>0.82040000000000002</v>
      </c>
      <c r="U135" s="482">
        <v>0.94159999999999999</v>
      </c>
      <c r="V135" s="741">
        <v>7119</v>
      </c>
      <c r="W135" s="741">
        <v>3280</v>
      </c>
      <c r="X135" s="482">
        <v>0.46</v>
      </c>
      <c r="Y135" s="482">
        <v>5.8999999999999999E-3</v>
      </c>
      <c r="Z135" s="482">
        <v>0.44840000000000002</v>
      </c>
      <c r="AA135" s="482">
        <v>0.47160000000000002</v>
      </c>
    </row>
    <row r="136" spans="1:27" x14ac:dyDescent="0.25">
      <c r="A136" s="396" t="s">
        <v>522</v>
      </c>
      <c r="B136" s="204" t="s">
        <v>86</v>
      </c>
      <c r="C136" s="396" t="s">
        <v>87</v>
      </c>
      <c r="D136" s="203" t="s">
        <v>116</v>
      </c>
      <c r="E136" s="396" t="s">
        <v>524</v>
      </c>
      <c r="F136" s="396" t="s">
        <v>278</v>
      </c>
      <c r="G136" s="741">
        <v>33</v>
      </c>
      <c r="H136" s="741">
        <v>27640</v>
      </c>
      <c r="I136" s="797">
        <v>0.3</v>
      </c>
      <c r="J136" s="741">
        <v>3984</v>
      </c>
      <c r="K136" s="741">
        <v>1456</v>
      </c>
      <c r="L136" s="482">
        <v>0.36499999999999999</v>
      </c>
      <c r="M136" s="482">
        <v>7.6E-3</v>
      </c>
      <c r="N136" s="482">
        <v>0.35010000000000002</v>
      </c>
      <c r="O136" s="482">
        <v>0.37990000000000002</v>
      </c>
      <c r="P136" s="741">
        <v>98</v>
      </c>
      <c r="Q136" s="741">
        <v>91</v>
      </c>
      <c r="R136" s="482">
        <v>0.94</v>
      </c>
      <c r="S136" s="482">
        <v>2.4E-2</v>
      </c>
      <c r="T136" s="482">
        <v>0.89300000000000002</v>
      </c>
      <c r="U136" s="482">
        <v>0.98699999999999999</v>
      </c>
      <c r="V136" s="741">
        <v>4082</v>
      </c>
      <c r="W136" s="741">
        <v>1547</v>
      </c>
      <c r="X136" s="482">
        <v>0.36499999999999999</v>
      </c>
      <c r="Y136" s="482">
        <v>7.4999999999999997E-3</v>
      </c>
      <c r="Z136" s="482">
        <v>0.3503</v>
      </c>
      <c r="AA136" s="482">
        <v>0.37969999999999998</v>
      </c>
    </row>
    <row r="137" spans="1:27" x14ac:dyDescent="0.25">
      <c r="A137" s="396" t="s">
        <v>522</v>
      </c>
      <c r="B137" s="204" t="s">
        <v>86</v>
      </c>
      <c r="C137" s="396" t="s">
        <v>87</v>
      </c>
      <c r="D137" s="203" t="s">
        <v>116</v>
      </c>
      <c r="E137" s="396" t="s">
        <v>526</v>
      </c>
      <c r="F137" s="396" t="s">
        <v>272</v>
      </c>
      <c r="G137" s="741">
        <v>33</v>
      </c>
      <c r="H137" s="741">
        <v>27640</v>
      </c>
      <c r="I137" s="797">
        <v>0.3</v>
      </c>
      <c r="J137" s="741">
        <v>465</v>
      </c>
      <c r="K137" s="741">
        <v>281</v>
      </c>
      <c r="L137" s="482">
        <v>0.60699999999999998</v>
      </c>
      <c r="M137" s="482">
        <v>2.2599999999999999E-2</v>
      </c>
      <c r="N137" s="482">
        <v>0.56269999999999998</v>
      </c>
      <c r="O137" s="482">
        <v>0.65129999999999999</v>
      </c>
      <c r="P137" s="741">
        <v>5</v>
      </c>
      <c r="Q137" s="741">
        <v>5</v>
      </c>
      <c r="R137" s="482"/>
      <c r="S137" s="482"/>
      <c r="T137" s="482"/>
      <c r="U137" s="482"/>
      <c r="V137" s="741">
        <v>470</v>
      </c>
      <c r="W137" s="741">
        <v>286</v>
      </c>
      <c r="X137" s="482">
        <v>0.60699999999999998</v>
      </c>
      <c r="Y137" s="482">
        <v>2.2499999999999999E-2</v>
      </c>
      <c r="Z137" s="482">
        <v>0.56289999999999996</v>
      </c>
      <c r="AA137" s="482">
        <v>0.65110000000000001</v>
      </c>
    </row>
    <row r="138" spans="1:27" x14ac:dyDescent="0.25">
      <c r="A138" s="396" t="s">
        <v>522</v>
      </c>
      <c r="B138" s="204" t="s">
        <v>86</v>
      </c>
      <c r="C138" s="396" t="s">
        <v>87</v>
      </c>
      <c r="D138" s="203" t="s">
        <v>116</v>
      </c>
      <c r="E138" s="396" t="s">
        <v>526</v>
      </c>
      <c r="F138" s="396" t="s">
        <v>278</v>
      </c>
      <c r="G138" s="741">
        <v>33</v>
      </c>
      <c r="H138" s="741">
        <v>27640</v>
      </c>
      <c r="I138" s="797">
        <v>0.3</v>
      </c>
      <c r="J138" s="741">
        <v>264</v>
      </c>
      <c r="K138" s="741">
        <v>154</v>
      </c>
      <c r="L138" s="482">
        <v>0.60299999999999998</v>
      </c>
      <c r="M138" s="482">
        <v>3.0099999999999998E-2</v>
      </c>
      <c r="N138" s="482">
        <v>0.54400000000000004</v>
      </c>
      <c r="O138" s="482">
        <v>0.66200000000000003</v>
      </c>
      <c r="P138" s="741">
        <v>5</v>
      </c>
      <c r="Q138" s="741">
        <v>4</v>
      </c>
      <c r="R138" s="482"/>
      <c r="S138" s="482"/>
      <c r="T138" s="482"/>
      <c r="U138" s="482"/>
      <c r="V138" s="741">
        <v>269</v>
      </c>
      <c r="W138" s="741">
        <v>158</v>
      </c>
      <c r="X138" s="482">
        <v>0.60299999999999998</v>
      </c>
      <c r="Y138" s="482">
        <v>2.98E-2</v>
      </c>
      <c r="Z138" s="482">
        <v>0.54459999999999997</v>
      </c>
      <c r="AA138" s="482">
        <v>0.66139999999999999</v>
      </c>
    </row>
    <row r="139" spans="1:27" x14ac:dyDescent="0.25">
      <c r="A139" s="396" t="s">
        <v>522</v>
      </c>
      <c r="B139" s="204" t="s">
        <v>86</v>
      </c>
      <c r="C139" s="396" t="s">
        <v>87</v>
      </c>
      <c r="D139" s="203" t="s">
        <v>117</v>
      </c>
      <c r="E139" s="396" t="s">
        <v>524</v>
      </c>
      <c r="F139" s="396" t="s">
        <v>272</v>
      </c>
      <c r="G139" s="741">
        <v>33</v>
      </c>
      <c r="H139" s="741">
        <v>27640</v>
      </c>
      <c r="I139" s="797">
        <v>0.3</v>
      </c>
      <c r="J139" s="741">
        <v>1018</v>
      </c>
      <c r="K139" s="741">
        <v>677</v>
      </c>
      <c r="L139" s="482">
        <v>0.69499999999999995</v>
      </c>
      <c r="M139" s="482">
        <v>1.44E-2</v>
      </c>
      <c r="N139" s="482">
        <v>0.66679999999999995</v>
      </c>
      <c r="O139" s="482">
        <v>0.72319999999999995</v>
      </c>
      <c r="P139" s="741">
        <v>7</v>
      </c>
      <c r="Q139" s="741">
        <v>6</v>
      </c>
      <c r="R139" s="482"/>
      <c r="S139" s="482"/>
      <c r="T139" s="482"/>
      <c r="U139" s="482"/>
      <c r="V139" s="741">
        <v>1025</v>
      </c>
      <c r="W139" s="741">
        <v>683</v>
      </c>
      <c r="X139" s="482">
        <v>0.69499999999999995</v>
      </c>
      <c r="Y139" s="482">
        <v>1.44E-2</v>
      </c>
      <c r="Z139" s="482">
        <v>0.66679999999999995</v>
      </c>
      <c r="AA139" s="482">
        <v>0.72319999999999995</v>
      </c>
    </row>
    <row r="140" spans="1:27" x14ac:dyDescent="0.25">
      <c r="A140" s="396" t="s">
        <v>522</v>
      </c>
      <c r="B140" s="204" t="s">
        <v>86</v>
      </c>
      <c r="C140" s="396" t="s">
        <v>87</v>
      </c>
      <c r="D140" s="203" t="s">
        <v>117</v>
      </c>
      <c r="E140" s="396" t="s">
        <v>524</v>
      </c>
      <c r="F140" s="396" t="s">
        <v>278</v>
      </c>
      <c r="G140" s="741">
        <v>33</v>
      </c>
      <c r="H140" s="741">
        <v>27640</v>
      </c>
      <c r="I140" s="797">
        <v>0.3</v>
      </c>
      <c r="J140" s="741">
        <v>835</v>
      </c>
      <c r="K140" s="741">
        <v>604</v>
      </c>
      <c r="L140" s="482">
        <v>0.751</v>
      </c>
      <c r="M140" s="482">
        <v>1.4999999999999999E-2</v>
      </c>
      <c r="N140" s="482">
        <v>0.72160000000000002</v>
      </c>
      <c r="O140" s="482">
        <v>0.78039999999999998</v>
      </c>
      <c r="P140" s="741">
        <v>2</v>
      </c>
      <c r="Q140" s="741">
        <v>2</v>
      </c>
      <c r="R140" s="482"/>
      <c r="S140" s="482"/>
      <c r="T140" s="482"/>
      <c r="U140" s="482"/>
      <c r="V140" s="741">
        <v>837</v>
      </c>
      <c r="W140" s="741">
        <v>606</v>
      </c>
      <c r="X140" s="482">
        <v>0.751</v>
      </c>
      <c r="Y140" s="482">
        <v>1.49E-2</v>
      </c>
      <c r="Z140" s="482">
        <v>0.7218</v>
      </c>
      <c r="AA140" s="482">
        <v>0.7802</v>
      </c>
    </row>
    <row r="141" spans="1:27" x14ac:dyDescent="0.25">
      <c r="A141" s="396" t="s">
        <v>522</v>
      </c>
      <c r="B141" s="204" t="s">
        <v>86</v>
      </c>
      <c r="C141" s="396" t="s">
        <v>87</v>
      </c>
      <c r="D141" s="203" t="s">
        <v>117</v>
      </c>
      <c r="E141" s="396" t="s">
        <v>526</v>
      </c>
      <c r="F141" s="396" t="s">
        <v>272</v>
      </c>
      <c r="G141" s="741">
        <v>33</v>
      </c>
      <c r="H141" s="741">
        <v>27640</v>
      </c>
      <c r="I141" s="797">
        <v>0.3</v>
      </c>
      <c r="J141" s="741">
        <v>9</v>
      </c>
      <c r="K141" s="741">
        <v>3</v>
      </c>
      <c r="L141" s="482"/>
      <c r="M141" s="482"/>
      <c r="N141" s="482"/>
      <c r="O141" s="482"/>
      <c r="P141" s="741">
        <v>0</v>
      </c>
      <c r="Q141" s="741">
        <v>0</v>
      </c>
      <c r="R141" s="482"/>
      <c r="S141" s="482"/>
      <c r="T141" s="482"/>
      <c r="U141" s="482"/>
      <c r="V141" s="741">
        <v>9</v>
      </c>
      <c r="W141" s="741">
        <v>3</v>
      </c>
      <c r="X141" s="482"/>
      <c r="Y141" s="482"/>
      <c r="Z141" s="482"/>
      <c r="AA141" s="482"/>
    </row>
    <row r="142" spans="1:27" x14ac:dyDescent="0.25">
      <c r="A142" s="396" t="s">
        <v>522</v>
      </c>
      <c r="B142" s="204" t="s">
        <v>86</v>
      </c>
      <c r="C142" s="396" t="s">
        <v>87</v>
      </c>
      <c r="D142" s="203" t="s">
        <v>117</v>
      </c>
      <c r="E142" s="396" t="s">
        <v>526</v>
      </c>
      <c r="F142" s="396" t="s">
        <v>278</v>
      </c>
      <c r="G142" s="741">
        <v>33</v>
      </c>
      <c r="H142" s="741">
        <v>27640</v>
      </c>
      <c r="I142" s="797">
        <v>0.3</v>
      </c>
      <c r="J142" s="741">
        <v>7</v>
      </c>
      <c r="K142" s="741">
        <v>5</v>
      </c>
      <c r="L142" s="482"/>
      <c r="M142" s="482"/>
      <c r="N142" s="482"/>
      <c r="O142" s="482"/>
      <c r="P142" s="741">
        <v>2</v>
      </c>
      <c r="Q142" s="741">
        <v>2</v>
      </c>
      <c r="R142" s="482"/>
      <c r="S142" s="482"/>
      <c r="T142" s="482"/>
      <c r="U142" s="482"/>
      <c r="V142" s="741">
        <v>9</v>
      </c>
      <c r="W142" s="741">
        <v>7</v>
      </c>
      <c r="X142" s="482"/>
      <c r="Y142" s="482"/>
      <c r="Z142" s="482"/>
      <c r="AA142" s="482"/>
    </row>
    <row r="143" spans="1:27" x14ac:dyDescent="0.25">
      <c r="A143" s="390" t="s">
        <v>522</v>
      </c>
      <c r="B143" s="69" t="s">
        <v>86</v>
      </c>
      <c r="C143" s="68" t="s">
        <v>89</v>
      </c>
      <c r="D143" s="69" t="s">
        <v>115</v>
      </c>
      <c r="E143" s="390" t="s">
        <v>524</v>
      </c>
      <c r="F143" s="390" t="s">
        <v>272</v>
      </c>
      <c r="G143" s="587">
        <v>33</v>
      </c>
      <c r="H143" s="587">
        <v>27894</v>
      </c>
      <c r="I143" s="595">
        <v>0.7</v>
      </c>
      <c r="J143" s="587">
        <v>7771</v>
      </c>
      <c r="K143" s="587">
        <v>2478</v>
      </c>
      <c r="L143" s="484">
        <v>0.33700000000000002</v>
      </c>
      <c r="M143" s="484">
        <v>5.4000000000000003E-3</v>
      </c>
      <c r="N143" s="484">
        <v>0.32640000000000002</v>
      </c>
      <c r="O143" s="484">
        <v>0.34760000000000002</v>
      </c>
      <c r="P143" s="587">
        <v>55</v>
      </c>
      <c r="Q143" s="587">
        <v>49</v>
      </c>
      <c r="R143" s="484">
        <v>0.93600000000000005</v>
      </c>
      <c r="S143" s="484">
        <v>3.3000000000000002E-2</v>
      </c>
      <c r="T143" s="484">
        <v>0.87129999999999996</v>
      </c>
      <c r="U143" s="484">
        <v>1</v>
      </c>
      <c r="V143" s="587">
        <v>7826</v>
      </c>
      <c r="W143" s="587">
        <v>2527</v>
      </c>
      <c r="X143" s="484">
        <v>0.33700000000000002</v>
      </c>
      <c r="Y143" s="484">
        <v>5.3E-3</v>
      </c>
      <c r="Z143" s="484">
        <v>0.3266</v>
      </c>
      <c r="AA143" s="484">
        <v>0.34739999999999999</v>
      </c>
    </row>
    <row r="144" spans="1:27" x14ac:dyDescent="0.25">
      <c r="A144" s="390" t="s">
        <v>522</v>
      </c>
      <c r="B144" s="69" t="s">
        <v>86</v>
      </c>
      <c r="C144" s="68" t="s">
        <v>89</v>
      </c>
      <c r="D144" s="69" t="s">
        <v>115</v>
      </c>
      <c r="E144" s="390" t="s">
        <v>524</v>
      </c>
      <c r="F144" s="390" t="s">
        <v>278</v>
      </c>
      <c r="G144" s="587">
        <v>33</v>
      </c>
      <c r="H144" s="587">
        <v>27894</v>
      </c>
      <c r="I144" s="595">
        <v>0.7</v>
      </c>
      <c r="J144" s="587">
        <v>5421</v>
      </c>
      <c r="K144" s="587">
        <v>1540</v>
      </c>
      <c r="L144" s="484">
        <v>0.28599999999999998</v>
      </c>
      <c r="M144" s="484">
        <v>6.1000000000000004E-3</v>
      </c>
      <c r="N144" s="484">
        <v>0.27400000000000002</v>
      </c>
      <c r="O144" s="484">
        <v>0.29799999999999999</v>
      </c>
      <c r="P144" s="587">
        <v>69</v>
      </c>
      <c r="Q144" s="587">
        <v>62</v>
      </c>
      <c r="R144" s="484">
        <v>0.92200000000000004</v>
      </c>
      <c r="S144" s="484">
        <v>3.2300000000000002E-2</v>
      </c>
      <c r="T144" s="484">
        <v>0.85870000000000002</v>
      </c>
      <c r="U144" s="484">
        <v>0.98529999999999995</v>
      </c>
      <c r="V144" s="587">
        <v>5490</v>
      </c>
      <c r="W144" s="587">
        <v>1602</v>
      </c>
      <c r="X144" s="484">
        <v>0.28599999999999998</v>
      </c>
      <c r="Y144" s="484">
        <v>6.1000000000000004E-3</v>
      </c>
      <c r="Z144" s="484">
        <v>0.27400000000000002</v>
      </c>
      <c r="AA144" s="484">
        <v>0.29799999999999999</v>
      </c>
    </row>
    <row r="145" spans="1:27" x14ac:dyDescent="0.25">
      <c r="A145" s="390" t="s">
        <v>522</v>
      </c>
      <c r="B145" s="69" t="s">
        <v>86</v>
      </c>
      <c r="C145" s="68" t="s">
        <v>89</v>
      </c>
      <c r="D145" s="69" t="s">
        <v>115</v>
      </c>
      <c r="E145" s="390" t="s">
        <v>526</v>
      </c>
      <c r="F145" s="390" t="s">
        <v>272</v>
      </c>
      <c r="G145" s="587">
        <v>33</v>
      </c>
      <c r="H145" s="587">
        <v>27894</v>
      </c>
      <c r="I145" s="595">
        <v>0.7</v>
      </c>
      <c r="J145" s="587">
        <v>346</v>
      </c>
      <c r="K145" s="587">
        <v>120</v>
      </c>
      <c r="L145" s="484">
        <v>0.309</v>
      </c>
      <c r="M145" s="484">
        <v>2.4799999999999999E-2</v>
      </c>
      <c r="N145" s="484">
        <v>0.26040000000000002</v>
      </c>
      <c r="O145" s="484">
        <v>0.35759999999999997</v>
      </c>
      <c r="P145" s="587">
        <v>1</v>
      </c>
      <c r="Q145" s="587">
        <v>1</v>
      </c>
      <c r="R145" s="484"/>
      <c r="S145" s="484"/>
      <c r="T145" s="484"/>
      <c r="U145" s="484"/>
      <c r="V145" s="587">
        <v>347</v>
      </c>
      <c r="W145" s="587">
        <v>121</v>
      </c>
      <c r="X145" s="484">
        <v>0.309</v>
      </c>
      <c r="Y145" s="484">
        <v>2.4799999999999999E-2</v>
      </c>
      <c r="Z145" s="484">
        <v>0.26040000000000002</v>
      </c>
      <c r="AA145" s="484">
        <v>0.35759999999999997</v>
      </c>
    </row>
    <row r="146" spans="1:27" x14ac:dyDescent="0.25">
      <c r="A146" s="390" t="s">
        <v>522</v>
      </c>
      <c r="B146" s="69" t="s">
        <v>86</v>
      </c>
      <c r="C146" s="68" t="s">
        <v>89</v>
      </c>
      <c r="D146" s="69" t="s">
        <v>115</v>
      </c>
      <c r="E146" s="390" t="s">
        <v>526</v>
      </c>
      <c r="F146" s="390" t="s">
        <v>278</v>
      </c>
      <c r="G146" s="587">
        <v>33</v>
      </c>
      <c r="H146" s="587">
        <v>27894</v>
      </c>
      <c r="I146" s="595">
        <v>0.7</v>
      </c>
      <c r="J146" s="587">
        <v>278</v>
      </c>
      <c r="K146" s="587">
        <v>151</v>
      </c>
      <c r="L146" s="484">
        <v>0.58199999999999996</v>
      </c>
      <c r="M146" s="484">
        <v>2.9600000000000001E-2</v>
      </c>
      <c r="N146" s="484">
        <v>0.52400000000000002</v>
      </c>
      <c r="O146" s="484">
        <v>0.64</v>
      </c>
      <c r="P146" s="587">
        <v>6</v>
      </c>
      <c r="Q146" s="587">
        <v>4</v>
      </c>
      <c r="R146" s="484"/>
      <c r="S146" s="484"/>
      <c r="T146" s="484"/>
      <c r="U146" s="484"/>
      <c r="V146" s="587">
        <v>284</v>
      </c>
      <c r="W146" s="587">
        <v>155</v>
      </c>
      <c r="X146" s="484">
        <v>0.58199999999999996</v>
      </c>
      <c r="Y146" s="484">
        <v>2.93E-2</v>
      </c>
      <c r="Z146" s="484">
        <v>0.52459999999999996</v>
      </c>
      <c r="AA146" s="484">
        <v>0.63939999999999997</v>
      </c>
    </row>
    <row r="147" spans="1:27" x14ac:dyDescent="0.25">
      <c r="A147" s="390" t="s">
        <v>522</v>
      </c>
      <c r="B147" s="69" t="s">
        <v>86</v>
      </c>
      <c r="C147" s="68" t="s">
        <v>91</v>
      </c>
      <c r="D147" s="69" t="s">
        <v>115</v>
      </c>
      <c r="E147" s="390" t="s">
        <v>524</v>
      </c>
      <c r="F147" s="390" t="s">
        <v>272</v>
      </c>
      <c r="G147" s="587">
        <v>33</v>
      </c>
      <c r="H147" s="587">
        <v>27640</v>
      </c>
      <c r="I147" s="595">
        <v>0.3</v>
      </c>
      <c r="J147" s="587">
        <v>8027</v>
      </c>
      <c r="K147" s="587">
        <v>3859</v>
      </c>
      <c r="L147" s="484">
        <v>0.46600000000000003</v>
      </c>
      <c r="M147" s="484">
        <v>5.5999999999999999E-3</v>
      </c>
      <c r="N147" s="484">
        <v>0.45500000000000002</v>
      </c>
      <c r="O147" s="484">
        <v>0.47699999999999998</v>
      </c>
      <c r="P147" s="587">
        <v>117</v>
      </c>
      <c r="Q147" s="587">
        <v>104</v>
      </c>
      <c r="R147" s="484">
        <v>0.879</v>
      </c>
      <c r="S147" s="484">
        <v>3.0200000000000001E-2</v>
      </c>
      <c r="T147" s="484">
        <v>0.81979999999999997</v>
      </c>
      <c r="U147" s="484">
        <v>0.93820000000000003</v>
      </c>
      <c r="V147" s="587">
        <v>8144</v>
      </c>
      <c r="W147" s="587">
        <v>3963</v>
      </c>
      <c r="X147" s="484">
        <v>0.46700000000000003</v>
      </c>
      <c r="Y147" s="484">
        <v>5.4999999999999997E-3</v>
      </c>
      <c r="Z147" s="484">
        <v>0.45619999999999999</v>
      </c>
      <c r="AA147" s="484">
        <v>0.4778</v>
      </c>
    </row>
    <row r="148" spans="1:27" x14ac:dyDescent="0.25">
      <c r="A148" s="390" t="s">
        <v>522</v>
      </c>
      <c r="B148" s="69" t="s">
        <v>86</v>
      </c>
      <c r="C148" s="68" t="s">
        <v>91</v>
      </c>
      <c r="D148" s="69" t="s">
        <v>115</v>
      </c>
      <c r="E148" s="390" t="s">
        <v>524</v>
      </c>
      <c r="F148" s="390" t="s">
        <v>278</v>
      </c>
      <c r="G148" s="587">
        <v>33</v>
      </c>
      <c r="H148" s="587">
        <v>27640</v>
      </c>
      <c r="I148" s="595">
        <v>0.3</v>
      </c>
      <c r="J148" s="587">
        <v>4819</v>
      </c>
      <c r="K148" s="587">
        <v>2060</v>
      </c>
      <c r="L148" s="484">
        <v>0.38800000000000001</v>
      </c>
      <c r="M148" s="484">
        <v>7.0000000000000001E-3</v>
      </c>
      <c r="N148" s="484">
        <v>0.37430000000000002</v>
      </c>
      <c r="O148" s="484">
        <v>0.4017</v>
      </c>
      <c r="P148" s="587">
        <v>100</v>
      </c>
      <c r="Q148" s="587">
        <v>93</v>
      </c>
      <c r="R148" s="484">
        <v>0.94</v>
      </c>
      <c r="S148" s="484">
        <v>2.3699999999999999E-2</v>
      </c>
      <c r="T148" s="484">
        <v>0.89349999999999996</v>
      </c>
      <c r="U148" s="484">
        <v>0.98650000000000004</v>
      </c>
      <c r="V148" s="587">
        <v>4919</v>
      </c>
      <c r="W148" s="587">
        <v>2153</v>
      </c>
      <c r="X148" s="484">
        <v>0.38900000000000001</v>
      </c>
      <c r="Y148" s="484">
        <v>7.0000000000000001E-3</v>
      </c>
      <c r="Z148" s="484">
        <v>0.37530000000000002</v>
      </c>
      <c r="AA148" s="484">
        <v>0.4027</v>
      </c>
    </row>
    <row r="149" spans="1:27" x14ac:dyDescent="0.25">
      <c r="A149" s="390" t="s">
        <v>522</v>
      </c>
      <c r="B149" s="69" t="s">
        <v>86</v>
      </c>
      <c r="C149" s="68" t="s">
        <v>91</v>
      </c>
      <c r="D149" s="69" t="s">
        <v>115</v>
      </c>
      <c r="E149" s="390" t="s">
        <v>526</v>
      </c>
      <c r="F149" s="390" t="s">
        <v>272</v>
      </c>
      <c r="G149" s="587">
        <v>33</v>
      </c>
      <c r="H149" s="587">
        <v>27640</v>
      </c>
      <c r="I149" s="595">
        <v>0.3</v>
      </c>
      <c r="J149" s="587">
        <v>474</v>
      </c>
      <c r="K149" s="587">
        <v>284</v>
      </c>
      <c r="L149" s="484">
        <v>0.60599999999999998</v>
      </c>
      <c r="M149" s="484">
        <v>2.24E-2</v>
      </c>
      <c r="N149" s="484">
        <v>0.56210000000000004</v>
      </c>
      <c r="O149" s="484">
        <v>0.64990000000000003</v>
      </c>
      <c r="P149" s="587">
        <v>5</v>
      </c>
      <c r="Q149" s="587">
        <v>5</v>
      </c>
      <c r="R149" s="484"/>
      <c r="S149" s="484"/>
      <c r="T149" s="484"/>
      <c r="U149" s="484"/>
      <c r="V149" s="587">
        <v>479</v>
      </c>
      <c r="W149" s="587">
        <v>289</v>
      </c>
      <c r="X149" s="484">
        <v>0.60699999999999998</v>
      </c>
      <c r="Y149" s="484">
        <v>2.23E-2</v>
      </c>
      <c r="Z149" s="484">
        <v>0.56330000000000002</v>
      </c>
      <c r="AA149" s="484">
        <v>0.65069999999999995</v>
      </c>
    </row>
    <row r="150" spans="1:27" x14ac:dyDescent="0.25">
      <c r="A150" s="390" t="s">
        <v>522</v>
      </c>
      <c r="B150" s="69" t="s">
        <v>86</v>
      </c>
      <c r="C150" s="68" t="s">
        <v>91</v>
      </c>
      <c r="D150" s="69" t="s">
        <v>115</v>
      </c>
      <c r="E150" s="390" t="s">
        <v>526</v>
      </c>
      <c r="F150" s="390" t="s">
        <v>278</v>
      </c>
      <c r="G150" s="587">
        <v>33</v>
      </c>
      <c r="H150" s="587">
        <v>27640</v>
      </c>
      <c r="I150" s="595">
        <v>0.3</v>
      </c>
      <c r="J150" s="587">
        <v>271</v>
      </c>
      <c r="K150" s="587">
        <v>159</v>
      </c>
      <c r="L150" s="484">
        <v>0.60299999999999998</v>
      </c>
      <c r="M150" s="484">
        <v>2.9700000000000001E-2</v>
      </c>
      <c r="N150" s="484">
        <v>0.54479999999999995</v>
      </c>
      <c r="O150" s="484">
        <v>0.66120000000000001</v>
      </c>
      <c r="P150" s="587">
        <v>7</v>
      </c>
      <c r="Q150" s="587">
        <v>6</v>
      </c>
      <c r="R150" s="484"/>
      <c r="S150" s="484"/>
      <c r="T150" s="484"/>
      <c r="U150" s="484"/>
      <c r="V150" s="587">
        <v>278</v>
      </c>
      <c r="W150" s="587">
        <v>165</v>
      </c>
      <c r="X150" s="484">
        <v>0.60399999999999998</v>
      </c>
      <c r="Y150" s="484">
        <v>2.93E-2</v>
      </c>
      <c r="Z150" s="484">
        <v>0.54659999999999997</v>
      </c>
      <c r="AA150" s="484">
        <v>0.66139999999999999</v>
      </c>
    </row>
    <row r="151" spans="1:27" x14ac:dyDescent="0.25">
      <c r="A151" s="390" t="s">
        <v>522</v>
      </c>
      <c r="B151" s="69" t="s">
        <v>86</v>
      </c>
      <c r="C151" s="69" t="s">
        <v>84</v>
      </c>
      <c r="D151" s="68" t="s">
        <v>116</v>
      </c>
      <c r="E151" s="390" t="s">
        <v>524</v>
      </c>
      <c r="F151" s="390" t="s">
        <v>272</v>
      </c>
      <c r="G151" s="587">
        <v>66</v>
      </c>
      <c r="H151" s="587">
        <v>55534</v>
      </c>
      <c r="I151" s="595">
        <v>1</v>
      </c>
      <c r="J151" s="587">
        <v>14263</v>
      </c>
      <c r="K151" s="587">
        <v>5424</v>
      </c>
      <c r="L151" s="484">
        <v>0.37</v>
      </c>
      <c r="M151" s="484">
        <v>4.0000000000000001E-3</v>
      </c>
      <c r="N151" s="484">
        <v>0.36220000000000002</v>
      </c>
      <c r="O151" s="484">
        <v>0.37780000000000002</v>
      </c>
      <c r="P151" s="587">
        <v>164</v>
      </c>
      <c r="Q151" s="587">
        <v>147</v>
      </c>
      <c r="R151" s="484">
        <v>0.90700000000000003</v>
      </c>
      <c r="S151" s="484">
        <v>2.2700000000000001E-2</v>
      </c>
      <c r="T151" s="484">
        <v>0.86250000000000004</v>
      </c>
      <c r="U151" s="484">
        <v>0.95150000000000001</v>
      </c>
      <c r="V151" s="587">
        <v>14427</v>
      </c>
      <c r="W151" s="587">
        <v>5571</v>
      </c>
      <c r="X151" s="484">
        <v>0.37</v>
      </c>
      <c r="Y151" s="484">
        <v>4.0000000000000001E-3</v>
      </c>
      <c r="Z151" s="484">
        <v>0.36220000000000002</v>
      </c>
      <c r="AA151" s="484">
        <v>0.37780000000000002</v>
      </c>
    </row>
    <row r="152" spans="1:27" x14ac:dyDescent="0.25">
      <c r="A152" s="390" t="s">
        <v>522</v>
      </c>
      <c r="B152" s="69" t="s">
        <v>86</v>
      </c>
      <c r="C152" s="69" t="s">
        <v>84</v>
      </c>
      <c r="D152" s="68" t="s">
        <v>116</v>
      </c>
      <c r="E152" s="390" t="s">
        <v>524</v>
      </c>
      <c r="F152" s="390" t="s">
        <v>278</v>
      </c>
      <c r="G152" s="587">
        <v>66</v>
      </c>
      <c r="H152" s="587">
        <v>55534</v>
      </c>
      <c r="I152" s="595">
        <v>1</v>
      </c>
      <c r="J152" s="587">
        <v>9042</v>
      </c>
      <c r="K152" s="587">
        <v>2807</v>
      </c>
      <c r="L152" s="484">
        <v>0.30099999999999999</v>
      </c>
      <c r="M152" s="484">
        <v>4.7999999999999996E-3</v>
      </c>
      <c r="N152" s="484">
        <v>0.29160000000000003</v>
      </c>
      <c r="O152" s="484">
        <v>0.31040000000000001</v>
      </c>
      <c r="P152" s="587">
        <v>165</v>
      </c>
      <c r="Q152" s="587">
        <v>151</v>
      </c>
      <c r="R152" s="484">
        <v>0.92900000000000005</v>
      </c>
      <c r="S152" s="484">
        <v>0.02</v>
      </c>
      <c r="T152" s="484">
        <v>0.88980000000000004</v>
      </c>
      <c r="U152" s="484">
        <v>0.96819999999999995</v>
      </c>
      <c r="V152" s="587">
        <v>9207</v>
      </c>
      <c r="W152" s="587">
        <v>2958</v>
      </c>
      <c r="X152" s="484">
        <v>0.30099999999999999</v>
      </c>
      <c r="Y152" s="484">
        <v>4.7999999999999996E-3</v>
      </c>
      <c r="Z152" s="484">
        <v>0.29160000000000003</v>
      </c>
      <c r="AA152" s="484">
        <v>0.31040000000000001</v>
      </c>
    </row>
    <row r="153" spans="1:27" x14ac:dyDescent="0.25">
      <c r="A153" s="390" t="s">
        <v>522</v>
      </c>
      <c r="B153" s="69" t="s">
        <v>86</v>
      </c>
      <c r="C153" s="69" t="s">
        <v>84</v>
      </c>
      <c r="D153" s="68" t="s">
        <v>116</v>
      </c>
      <c r="E153" s="390" t="s">
        <v>526</v>
      </c>
      <c r="F153" s="390" t="s">
        <v>272</v>
      </c>
      <c r="G153" s="587">
        <v>66</v>
      </c>
      <c r="H153" s="587">
        <v>55534</v>
      </c>
      <c r="I153" s="595">
        <v>1</v>
      </c>
      <c r="J153" s="587">
        <v>805</v>
      </c>
      <c r="K153" s="587">
        <v>398</v>
      </c>
      <c r="L153" s="484">
        <v>0.42899999999999999</v>
      </c>
      <c r="M153" s="484">
        <v>1.7399999999999999E-2</v>
      </c>
      <c r="N153" s="484">
        <v>0.39489999999999997</v>
      </c>
      <c r="O153" s="484">
        <v>0.46310000000000001</v>
      </c>
      <c r="P153" s="587">
        <v>6</v>
      </c>
      <c r="Q153" s="587">
        <v>6</v>
      </c>
      <c r="R153" s="484"/>
      <c r="S153" s="484"/>
      <c r="T153" s="484"/>
      <c r="U153" s="484"/>
      <c r="V153" s="587">
        <v>811</v>
      </c>
      <c r="W153" s="587">
        <v>404</v>
      </c>
      <c r="X153" s="484">
        <v>0.42899999999999999</v>
      </c>
      <c r="Y153" s="484">
        <v>1.7399999999999999E-2</v>
      </c>
      <c r="Z153" s="484">
        <v>0.39489999999999997</v>
      </c>
      <c r="AA153" s="484">
        <v>0.46310000000000001</v>
      </c>
    </row>
    <row r="154" spans="1:27" x14ac:dyDescent="0.25">
      <c r="A154" s="390" t="s">
        <v>522</v>
      </c>
      <c r="B154" s="69" t="s">
        <v>86</v>
      </c>
      <c r="C154" s="69" t="s">
        <v>84</v>
      </c>
      <c r="D154" s="68" t="s">
        <v>116</v>
      </c>
      <c r="E154" s="390" t="s">
        <v>526</v>
      </c>
      <c r="F154" s="390" t="s">
        <v>278</v>
      </c>
      <c r="G154" s="587">
        <v>66</v>
      </c>
      <c r="H154" s="587">
        <v>55534</v>
      </c>
      <c r="I154" s="595">
        <v>1</v>
      </c>
      <c r="J154" s="587">
        <v>539</v>
      </c>
      <c r="K154" s="587">
        <v>304</v>
      </c>
      <c r="L154" s="484">
        <v>0.58599999999999997</v>
      </c>
      <c r="M154" s="484">
        <v>2.12E-2</v>
      </c>
      <c r="N154" s="484">
        <v>0.5444</v>
      </c>
      <c r="O154" s="484">
        <v>0.62760000000000005</v>
      </c>
      <c r="P154" s="587">
        <v>11</v>
      </c>
      <c r="Q154" s="587">
        <v>8</v>
      </c>
      <c r="R154" s="484"/>
      <c r="S154" s="484"/>
      <c r="T154" s="484"/>
      <c r="U154" s="484"/>
      <c r="V154" s="587">
        <v>550</v>
      </c>
      <c r="W154" s="587">
        <v>312</v>
      </c>
      <c r="X154" s="484">
        <v>0.58599999999999997</v>
      </c>
      <c r="Y154" s="484">
        <v>2.1000000000000001E-2</v>
      </c>
      <c r="Z154" s="484">
        <v>0.54479999999999995</v>
      </c>
      <c r="AA154" s="484">
        <v>0.62719999999999998</v>
      </c>
    </row>
    <row r="155" spans="1:27" x14ac:dyDescent="0.25">
      <c r="A155" s="390" t="s">
        <v>522</v>
      </c>
      <c r="B155" s="69" t="s">
        <v>86</v>
      </c>
      <c r="C155" s="69" t="s">
        <v>84</v>
      </c>
      <c r="D155" s="68" t="s">
        <v>117</v>
      </c>
      <c r="E155" s="390" t="s">
        <v>524</v>
      </c>
      <c r="F155" s="390" t="s">
        <v>272</v>
      </c>
      <c r="G155" s="587">
        <v>66</v>
      </c>
      <c r="H155" s="587">
        <v>55534</v>
      </c>
      <c r="I155" s="595">
        <v>1</v>
      </c>
      <c r="J155" s="587">
        <v>1535</v>
      </c>
      <c r="K155" s="587">
        <v>913</v>
      </c>
      <c r="L155" s="484">
        <v>0.58499999999999996</v>
      </c>
      <c r="M155" s="484">
        <v>1.26E-2</v>
      </c>
      <c r="N155" s="484">
        <v>0.56030000000000002</v>
      </c>
      <c r="O155" s="484">
        <v>0.60970000000000002</v>
      </c>
      <c r="P155" s="587">
        <v>8</v>
      </c>
      <c r="Q155" s="587">
        <v>6</v>
      </c>
      <c r="R155" s="484"/>
      <c r="S155" s="484"/>
      <c r="T155" s="484"/>
      <c r="U155" s="484"/>
      <c r="V155" s="587">
        <v>1543</v>
      </c>
      <c r="W155" s="587">
        <v>919</v>
      </c>
      <c r="X155" s="484">
        <v>0.58499999999999996</v>
      </c>
      <c r="Y155" s="484">
        <v>1.2500000000000001E-2</v>
      </c>
      <c r="Z155" s="484">
        <v>0.5605</v>
      </c>
      <c r="AA155" s="484">
        <v>0.60950000000000004</v>
      </c>
    </row>
    <row r="156" spans="1:27" x14ac:dyDescent="0.25">
      <c r="A156" s="390" t="s">
        <v>522</v>
      </c>
      <c r="B156" s="69" t="s">
        <v>86</v>
      </c>
      <c r="C156" s="69" t="s">
        <v>84</v>
      </c>
      <c r="D156" s="68" t="s">
        <v>117</v>
      </c>
      <c r="E156" s="390" t="s">
        <v>524</v>
      </c>
      <c r="F156" s="390" t="s">
        <v>278</v>
      </c>
      <c r="G156" s="587">
        <v>66</v>
      </c>
      <c r="H156" s="587">
        <v>55534</v>
      </c>
      <c r="I156" s="595">
        <v>1</v>
      </c>
      <c r="J156" s="587">
        <v>1198</v>
      </c>
      <c r="K156" s="587">
        <v>793</v>
      </c>
      <c r="L156" s="484">
        <v>0.66700000000000004</v>
      </c>
      <c r="M156" s="484">
        <v>1.3599999999999999E-2</v>
      </c>
      <c r="N156" s="484">
        <v>0.64029999999999998</v>
      </c>
      <c r="O156" s="484">
        <v>0.69369999999999998</v>
      </c>
      <c r="P156" s="587">
        <v>4</v>
      </c>
      <c r="Q156" s="587">
        <v>4</v>
      </c>
      <c r="R156" s="484"/>
      <c r="S156" s="484"/>
      <c r="T156" s="484"/>
      <c r="U156" s="484"/>
      <c r="V156" s="587">
        <v>1202</v>
      </c>
      <c r="W156" s="587">
        <v>797</v>
      </c>
      <c r="X156" s="484">
        <v>0.66700000000000004</v>
      </c>
      <c r="Y156" s="484">
        <v>1.3599999999999999E-2</v>
      </c>
      <c r="Z156" s="484">
        <v>0.64029999999999998</v>
      </c>
      <c r="AA156" s="484">
        <v>0.69369999999999998</v>
      </c>
    </row>
    <row r="157" spans="1:27" x14ac:dyDescent="0.25">
      <c r="A157" s="390" t="s">
        <v>522</v>
      </c>
      <c r="B157" s="69" t="s">
        <v>86</v>
      </c>
      <c r="C157" s="69" t="s">
        <v>84</v>
      </c>
      <c r="D157" s="68" t="s">
        <v>117</v>
      </c>
      <c r="E157" s="390" t="s">
        <v>526</v>
      </c>
      <c r="F157" s="390" t="s">
        <v>272</v>
      </c>
      <c r="G157" s="587">
        <v>66</v>
      </c>
      <c r="H157" s="587">
        <v>55534</v>
      </c>
      <c r="I157" s="595">
        <v>1</v>
      </c>
      <c r="J157" s="587">
        <v>15</v>
      </c>
      <c r="K157" s="587">
        <v>6</v>
      </c>
      <c r="L157" s="484"/>
      <c r="M157" s="484"/>
      <c r="N157" s="484"/>
      <c r="O157" s="484"/>
      <c r="P157" s="587">
        <v>0</v>
      </c>
      <c r="Q157" s="587">
        <v>0</v>
      </c>
      <c r="R157" s="484"/>
      <c r="S157" s="484"/>
      <c r="T157" s="484"/>
      <c r="U157" s="484"/>
      <c r="V157" s="587">
        <v>15</v>
      </c>
      <c r="W157" s="587">
        <v>6</v>
      </c>
      <c r="X157" s="484"/>
      <c r="Y157" s="484"/>
      <c r="Z157" s="484"/>
      <c r="AA157" s="484"/>
    </row>
    <row r="158" spans="1:27" x14ac:dyDescent="0.25">
      <c r="A158" s="390" t="s">
        <v>522</v>
      </c>
      <c r="B158" s="69" t="s">
        <v>86</v>
      </c>
      <c r="C158" s="69" t="s">
        <v>84</v>
      </c>
      <c r="D158" s="68" t="s">
        <v>117</v>
      </c>
      <c r="E158" s="390" t="s">
        <v>526</v>
      </c>
      <c r="F158" s="390" t="s">
        <v>278</v>
      </c>
      <c r="G158" s="587">
        <v>66</v>
      </c>
      <c r="H158" s="587">
        <v>55534</v>
      </c>
      <c r="I158" s="595">
        <v>1</v>
      </c>
      <c r="J158" s="587">
        <v>10</v>
      </c>
      <c r="K158" s="587">
        <v>6</v>
      </c>
      <c r="L158" s="484"/>
      <c r="M158" s="484"/>
      <c r="N158" s="484"/>
      <c r="O158" s="484"/>
      <c r="P158" s="587">
        <v>2</v>
      </c>
      <c r="Q158" s="587">
        <v>2</v>
      </c>
      <c r="R158" s="484"/>
      <c r="S158" s="484"/>
      <c r="T158" s="484"/>
      <c r="U158" s="484"/>
      <c r="V158" s="587">
        <v>12</v>
      </c>
      <c r="W158" s="587">
        <v>8</v>
      </c>
      <c r="X158" s="484"/>
      <c r="Y158" s="484"/>
      <c r="Z158" s="484"/>
      <c r="AA158" s="484"/>
    </row>
    <row r="159" spans="1:27" x14ac:dyDescent="0.25">
      <c r="A159" s="392" t="s">
        <v>522</v>
      </c>
      <c r="B159" s="14" t="s">
        <v>86</v>
      </c>
      <c r="C159" s="392" t="s">
        <v>25</v>
      </c>
      <c r="D159" s="16" t="s">
        <v>116</v>
      </c>
      <c r="E159" s="14" t="s">
        <v>277</v>
      </c>
      <c r="F159" s="14" t="s">
        <v>280</v>
      </c>
      <c r="G159" s="561">
        <v>33</v>
      </c>
      <c r="H159" s="561">
        <v>27894</v>
      </c>
      <c r="I159" s="503">
        <v>0.7</v>
      </c>
      <c r="J159" s="561">
        <v>12927</v>
      </c>
      <c r="K159" s="561">
        <v>3860</v>
      </c>
      <c r="L159" s="487">
        <v>0.32100000000000001</v>
      </c>
      <c r="M159" s="487">
        <v>4.1000000000000003E-3</v>
      </c>
      <c r="N159" s="487">
        <v>0.313</v>
      </c>
      <c r="O159" s="487">
        <v>0.32900000000000001</v>
      </c>
      <c r="P159" s="561">
        <v>128</v>
      </c>
      <c r="Q159" s="561">
        <v>114</v>
      </c>
      <c r="R159" s="487">
        <v>0.92100000000000004</v>
      </c>
      <c r="S159" s="487">
        <v>2.3800000000000002E-2</v>
      </c>
      <c r="T159" s="487">
        <v>0.87439999999999996</v>
      </c>
      <c r="U159" s="487">
        <v>0.96760000000000002</v>
      </c>
      <c r="V159" s="561">
        <v>13055</v>
      </c>
      <c r="W159" s="561">
        <v>3974</v>
      </c>
      <c r="X159" s="487">
        <v>0.32100000000000001</v>
      </c>
      <c r="Y159" s="487">
        <v>4.1000000000000003E-3</v>
      </c>
      <c r="Z159" s="487">
        <v>0.313</v>
      </c>
      <c r="AA159" s="487">
        <v>0.32900000000000001</v>
      </c>
    </row>
    <row r="160" spans="1:27" x14ac:dyDescent="0.25">
      <c r="A160" s="392" t="s">
        <v>522</v>
      </c>
      <c r="B160" s="14" t="s">
        <v>86</v>
      </c>
      <c r="C160" s="392" t="s">
        <v>25</v>
      </c>
      <c r="D160" s="16" t="s">
        <v>117</v>
      </c>
      <c r="E160" s="14" t="s">
        <v>277</v>
      </c>
      <c r="F160" s="14" t="s">
        <v>280</v>
      </c>
      <c r="G160" s="561">
        <v>33</v>
      </c>
      <c r="H160" s="561">
        <v>27894</v>
      </c>
      <c r="I160" s="503">
        <v>0.7</v>
      </c>
      <c r="J160" s="561">
        <v>889</v>
      </c>
      <c r="K160" s="561">
        <v>429</v>
      </c>
      <c r="L160" s="487">
        <v>0.45700000000000002</v>
      </c>
      <c r="M160" s="487">
        <v>1.67E-2</v>
      </c>
      <c r="N160" s="487">
        <v>0.42430000000000001</v>
      </c>
      <c r="O160" s="487">
        <v>0.48970000000000002</v>
      </c>
      <c r="P160" s="561">
        <v>3</v>
      </c>
      <c r="Q160" s="561">
        <v>2</v>
      </c>
      <c r="R160" s="487"/>
      <c r="S160" s="487"/>
      <c r="T160" s="487"/>
      <c r="U160" s="487"/>
      <c r="V160" s="561">
        <v>892</v>
      </c>
      <c r="W160" s="561">
        <v>431</v>
      </c>
      <c r="X160" s="487">
        <v>0.45700000000000002</v>
      </c>
      <c r="Y160" s="487">
        <v>1.67E-2</v>
      </c>
      <c r="Z160" s="487">
        <v>0.42430000000000001</v>
      </c>
      <c r="AA160" s="487">
        <v>0.48970000000000002</v>
      </c>
    </row>
    <row r="161" spans="1:27" x14ac:dyDescent="0.25">
      <c r="A161" s="392" t="s">
        <v>522</v>
      </c>
      <c r="B161" s="14" t="s">
        <v>86</v>
      </c>
      <c r="C161" s="392" t="s">
        <v>87</v>
      </c>
      <c r="D161" s="16" t="s">
        <v>116</v>
      </c>
      <c r="E161" s="14" t="s">
        <v>277</v>
      </c>
      <c r="F161" s="14" t="s">
        <v>280</v>
      </c>
      <c r="G161" s="561">
        <v>33</v>
      </c>
      <c r="H161" s="561">
        <v>27640</v>
      </c>
      <c r="I161" s="503">
        <v>0.3</v>
      </c>
      <c r="J161" s="561">
        <v>11722</v>
      </c>
      <c r="K161" s="561">
        <v>5073</v>
      </c>
      <c r="L161" s="487">
        <v>0.438</v>
      </c>
      <c r="M161" s="487">
        <v>4.5999999999999999E-3</v>
      </c>
      <c r="N161" s="487">
        <v>0.42899999999999999</v>
      </c>
      <c r="O161" s="487">
        <v>0.44700000000000001</v>
      </c>
      <c r="P161" s="561">
        <v>218</v>
      </c>
      <c r="Q161" s="561">
        <v>198</v>
      </c>
      <c r="R161" s="487">
        <v>0.90400000000000003</v>
      </c>
      <c r="S161" s="487">
        <v>0.02</v>
      </c>
      <c r="T161" s="487">
        <v>0.86480000000000001</v>
      </c>
      <c r="U161" s="487">
        <v>0.94320000000000004</v>
      </c>
      <c r="V161" s="561">
        <v>11940</v>
      </c>
      <c r="W161" s="561">
        <v>5271</v>
      </c>
      <c r="X161" s="487">
        <v>0.438</v>
      </c>
      <c r="Y161" s="487">
        <v>4.4999999999999997E-3</v>
      </c>
      <c r="Z161" s="487">
        <v>0.42920000000000003</v>
      </c>
      <c r="AA161" s="487">
        <v>0.44679999999999997</v>
      </c>
    </row>
    <row r="162" spans="1:27" x14ac:dyDescent="0.25">
      <c r="A162" s="392" t="s">
        <v>522</v>
      </c>
      <c r="B162" s="14" t="s">
        <v>86</v>
      </c>
      <c r="C162" s="392" t="s">
        <v>87</v>
      </c>
      <c r="D162" s="16" t="s">
        <v>117</v>
      </c>
      <c r="E162" s="14" t="s">
        <v>277</v>
      </c>
      <c r="F162" s="14" t="s">
        <v>280</v>
      </c>
      <c r="G162" s="561">
        <v>33</v>
      </c>
      <c r="H162" s="561">
        <v>27640</v>
      </c>
      <c r="I162" s="503">
        <v>0.3</v>
      </c>
      <c r="J162" s="561">
        <v>1869</v>
      </c>
      <c r="K162" s="561">
        <v>1289</v>
      </c>
      <c r="L162" s="487">
        <v>0.71899999999999997</v>
      </c>
      <c r="M162" s="487">
        <v>1.04E-2</v>
      </c>
      <c r="N162" s="487">
        <v>0.6986</v>
      </c>
      <c r="O162" s="487">
        <v>0.73939999999999995</v>
      </c>
      <c r="P162" s="561">
        <v>11</v>
      </c>
      <c r="Q162" s="561">
        <v>10</v>
      </c>
      <c r="R162" s="487"/>
      <c r="S162" s="487"/>
      <c r="T162" s="487"/>
      <c r="U162" s="487"/>
      <c r="V162" s="561">
        <v>1880</v>
      </c>
      <c r="W162" s="561">
        <v>1299</v>
      </c>
      <c r="X162" s="487">
        <v>0.71899999999999997</v>
      </c>
      <c r="Y162" s="487">
        <v>1.04E-2</v>
      </c>
      <c r="Z162" s="487">
        <v>0.6986</v>
      </c>
      <c r="AA162" s="487">
        <v>0.73939999999999995</v>
      </c>
    </row>
    <row r="163" spans="1:27" x14ac:dyDescent="0.25">
      <c r="A163" s="392" t="s">
        <v>522</v>
      </c>
      <c r="B163" s="14" t="s">
        <v>86</v>
      </c>
      <c r="C163" s="392" t="s">
        <v>25</v>
      </c>
      <c r="D163" s="14" t="s">
        <v>115</v>
      </c>
      <c r="E163" s="16" t="s">
        <v>525</v>
      </c>
      <c r="F163" s="14" t="s">
        <v>280</v>
      </c>
      <c r="G163" s="561">
        <v>33</v>
      </c>
      <c r="H163" s="561">
        <v>27894</v>
      </c>
      <c r="I163" s="503">
        <v>0.7</v>
      </c>
      <c r="J163" s="561">
        <v>13192</v>
      </c>
      <c r="K163" s="561">
        <v>4018</v>
      </c>
      <c r="L163" s="487">
        <v>0.32100000000000001</v>
      </c>
      <c r="M163" s="487">
        <v>4.1000000000000003E-3</v>
      </c>
      <c r="N163" s="487">
        <v>0.313</v>
      </c>
      <c r="O163" s="487">
        <v>0.32900000000000001</v>
      </c>
      <c r="P163" s="561">
        <v>124</v>
      </c>
      <c r="Q163" s="561">
        <v>111</v>
      </c>
      <c r="R163" s="487">
        <v>0.92900000000000005</v>
      </c>
      <c r="S163" s="487">
        <v>2.3099999999999999E-2</v>
      </c>
      <c r="T163" s="487">
        <v>0.88370000000000004</v>
      </c>
      <c r="U163" s="487">
        <v>0.97430000000000005</v>
      </c>
      <c r="V163" s="561">
        <v>13316</v>
      </c>
      <c r="W163" s="561">
        <v>4129</v>
      </c>
      <c r="X163" s="487">
        <v>0.32100000000000001</v>
      </c>
      <c r="Y163" s="487">
        <v>4.0000000000000001E-3</v>
      </c>
      <c r="Z163" s="487">
        <v>0.31319999999999998</v>
      </c>
      <c r="AA163" s="487">
        <v>0.32879999999999998</v>
      </c>
    </row>
    <row r="164" spans="1:27" x14ac:dyDescent="0.25">
      <c r="A164" s="392" t="s">
        <v>522</v>
      </c>
      <c r="B164" s="14" t="s">
        <v>86</v>
      </c>
      <c r="C164" s="392" t="s">
        <v>25</v>
      </c>
      <c r="D164" s="14" t="s">
        <v>115</v>
      </c>
      <c r="E164" s="16" t="s">
        <v>527</v>
      </c>
      <c r="F164" s="14" t="s">
        <v>280</v>
      </c>
      <c r="G164" s="561">
        <v>33</v>
      </c>
      <c r="H164" s="561">
        <v>27894</v>
      </c>
      <c r="I164" s="503">
        <v>0.7</v>
      </c>
      <c r="J164" s="561">
        <v>624</v>
      </c>
      <c r="K164" s="561">
        <v>271</v>
      </c>
      <c r="L164" s="487">
        <v>0.433</v>
      </c>
      <c r="M164" s="487">
        <v>1.9800000000000002E-2</v>
      </c>
      <c r="N164" s="487">
        <v>0.39419999999999999</v>
      </c>
      <c r="O164" s="487">
        <v>0.4718</v>
      </c>
      <c r="P164" s="561">
        <v>7</v>
      </c>
      <c r="Q164" s="561">
        <v>5</v>
      </c>
      <c r="R164" s="487"/>
      <c r="S164" s="487"/>
      <c r="T164" s="487"/>
      <c r="U164" s="487"/>
      <c r="V164" s="561">
        <v>631</v>
      </c>
      <c r="W164" s="561">
        <v>276</v>
      </c>
      <c r="X164" s="487">
        <v>0.433</v>
      </c>
      <c r="Y164" s="487">
        <v>1.9699999999999999E-2</v>
      </c>
      <c r="Z164" s="487">
        <v>0.39439999999999997</v>
      </c>
      <c r="AA164" s="487">
        <v>0.47160000000000002</v>
      </c>
    </row>
    <row r="165" spans="1:27" x14ac:dyDescent="0.25">
      <c r="A165" s="392" t="s">
        <v>522</v>
      </c>
      <c r="B165" s="14" t="s">
        <v>86</v>
      </c>
      <c r="C165" s="392" t="s">
        <v>87</v>
      </c>
      <c r="D165" s="14" t="s">
        <v>115</v>
      </c>
      <c r="E165" s="16" t="s">
        <v>525</v>
      </c>
      <c r="F165" s="14" t="s">
        <v>280</v>
      </c>
      <c r="G165" s="561">
        <v>33</v>
      </c>
      <c r="H165" s="561">
        <v>27640</v>
      </c>
      <c r="I165" s="503">
        <v>0.3</v>
      </c>
      <c r="J165" s="561">
        <v>12846</v>
      </c>
      <c r="K165" s="561">
        <v>5919</v>
      </c>
      <c r="L165" s="487">
        <v>0.44700000000000001</v>
      </c>
      <c r="M165" s="487">
        <v>4.4000000000000003E-3</v>
      </c>
      <c r="N165" s="487">
        <v>0.43840000000000001</v>
      </c>
      <c r="O165" s="487">
        <v>0.4556</v>
      </c>
      <c r="P165" s="561">
        <v>217</v>
      </c>
      <c r="Q165" s="561">
        <v>197</v>
      </c>
      <c r="R165" s="487">
        <v>0.90400000000000003</v>
      </c>
      <c r="S165" s="487">
        <v>0.02</v>
      </c>
      <c r="T165" s="487">
        <v>0.86480000000000001</v>
      </c>
      <c r="U165" s="487">
        <v>0.94320000000000004</v>
      </c>
      <c r="V165" s="561">
        <v>13063</v>
      </c>
      <c r="W165" s="561">
        <v>6116</v>
      </c>
      <c r="X165" s="487">
        <v>0.44700000000000001</v>
      </c>
      <c r="Y165" s="487">
        <v>4.4000000000000003E-3</v>
      </c>
      <c r="Z165" s="487">
        <v>0.43840000000000001</v>
      </c>
      <c r="AA165" s="487">
        <v>0.4556</v>
      </c>
    </row>
    <row r="166" spans="1:27" x14ac:dyDescent="0.25">
      <c r="A166" s="392" t="s">
        <v>522</v>
      </c>
      <c r="B166" s="14" t="s">
        <v>86</v>
      </c>
      <c r="C166" s="392" t="s">
        <v>87</v>
      </c>
      <c r="D166" s="14" t="s">
        <v>115</v>
      </c>
      <c r="E166" s="16" t="s">
        <v>527</v>
      </c>
      <c r="F166" s="14" t="s">
        <v>280</v>
      </c>
      <c r="G166" s="561">
        <v>33</v>
      </c>
      <c r="H166" s="561">
        <v>27640</v>
      </c>
      <c r="I166" s="503">
        <v>0.3</v>
      </c>
      <c r="J166" s="561">
        <v>745</v>
      </c>
      <c r="K166" s="561">
        <v>443</v>
      </c>
      <c r="L166" s="487">
        <v>0.60599999999999998</v>
      </c>
      <c r="M166" s="487">
        <v>1.7899999999999999E-2</v>
      </c>
      <c r="N166" s="487">
        <v>0.57089999999999996</v>
      </c>
      <c r="O166" s="487">
        <v>0.6411</v>
      </c>
      <c r="P166" s="561">
        <v>12</v>
      </c>
      <c r="Q166" s="561">
        <v>11</v>
      </c>
      <c r="R166" s="487"/>
      <c r="S166" s="487"/>
      <c r="T166" s="487"/>
      <c r="U166" s="487"/>
      <c r="V166" s="561">
        <v>757</v>
      </c>
      <c r="W166" s="561">
        <v>454</v>
      </c>
      <c r="X166" s="487">
        <v>0.60599999999999998</v>
      </c>
      <c r="Y166" s="487">
        <v>1.78E-2</v>
      </c>
      <c r="Z166" s="487">
        <v>0.57110000000000005</v>
      </c>
      <c r="AA166" s="487">
        <v>0.64090000000000003</v>
      </c>
    </row>
    <row r="167" spans="1:27" x14ac:dyDescent="0.25">
      <c r="A167" s="392" t="s">
        <v>522</v>
      </c>
      <c r="B167" s="14" t="s">
        <v>86</v>
      </c>
      <c r="C167" s="392" t="s">
        <v>25</v>
      </c>
      <c r="D167" s="14" t="s">
        <v>115</v>
      </c>
      <c r="E167" s="14" t="s">
        <v>277</v>
      </c>
      <c r="F167" s="16" t="s">
        <v>276</v>
      </c>
      <c r="G167" s="561">
        <v>33</v>
      </c>
      <c r="H167" s="561">
        <v>27894</v>
      </c>
      <c r="I167" s="503">
        <v>0.7</v>
      </c>
      <c r="J167" s="561">
        <v>8117</v>
      </c>
      <c r="K167" s="561">
        <v>2598</v>
      </c>
      <c r="L167" s="487">
        <v>0.33700000000000002</v>
      </c>
      <c r="M167" s="487">
        <v>5.1999999999999998E-3</v>
      </c>
      <c r="N167" s="487">
        <v>0.32679999999999998</v>
      </c>
      <c r="O167" s="487">
        <v>0.34720000000000001</v>
      </c>
      <c r="P167" s="561">
        <v>56</v>
      </c>
      <c r="Q167" s="561">
        <v>50</v>
      </c>
      <c r="R167" s="487">
        <v>0.93700000000000006</v>
      </c>
      <c r="S167" s="487">
        <v>3.2500000000000001E-2</v>
      </c>
      <c r="T167" s="487">
        <v>0.87329999999999997</v>
      </c>
      <c r="U167" s="487">
        <v>1</v>
      </c>
      <c r="V167" s="561">
        <v>8173</v>
      </c>
      <c r="W167" s="561">
        <v>2648</v>
      </c>
      <c r="X167" s="487">
        <v>0.33700000000000002</v>
      </c>
      <c r="Y167" s="487">
        <v>5.1999999999999998E-3</v>
      </c>
      <c r="Z167" s="487">
        <v>0.32679999999999998</v>
      </c>
      <c r="AA167" s="487">
        <v>0.34720000000000001</v>
      </c>
    </row>
    <row r="168" spans="1:27" x14ac:dyDescent="0.25">
      <c r="A168" s="392" t="s">
        <v>522</v>
      </c>
      <c r="B168" s="14" t="s">
        <v>86</v>
      </c>
      <c r="C168" s="392" t="s">
        <v>25</v>
      </c>
      <c r="D168" s="14" t="s">
        <v>115</v>
      </c>
      <c r="E168" s="14" t="s">
        <v>277</v>
      </c>
      <c r="F168" s="16" t="s">
        <v>279</v>
      </c>
      <c r="G168" s="561">
        <v>33</v>
      </c>
      <c r="H168" s="561">
        <v>27894</v>
      </c>
      <c r="I168" s="503">
        <v>0.7</v>
      </c>
      <c r="J168" s="561">
        <v>5699</v>
      </c>
      <c r="K168" s="561">
        <v>1691</v>
      </c>
      <c r="L168" s="487">
        <v>0.28799999999999998</v>
      </c>
      <c r="M168" s="487">
        <v>6.0000000000000001E-3</v>
      </c>
      <c r="N168" s="487">
        <v>0.2762</v>
      </c>
      <c r="O168" s="487">
        <v>0.29980000000000001</v>
      </c>
      <c r="P168" s="561">
        <v>75</v>
      </c>
      <c r="Q168" s="561">
        <v>66</v>
      </c>
      <c r="R168" s="487">
        <v>0.90500000000000003</v>
      </c>
      <c r="S168" s="487">
        <v>3.39E-2</v>
      </c>
      <c r="T168" s="487">
        <v>0.83860000000000001</v>
      </c>
      <c r="U168" s="487">
        <v>0.97140000000000004</v>
      </c>
      <c r="V168" s="561">
        <v>5774</v>
      </c>
      <c r="W168" s="561">
        <v>1757</v>
      </c>
      <c r="X168" s="487">
        <v>0.28799999999999998</v>
      </c>
      <c r="Y168" s="487">
        <v>6.0000000000000001E-3</v>
      </c>
      <c r="Z168" s="487">
        <v>0.2762</v>
      </c>
      <c r="AA168" s="487">
        <v>0.29980000000000001</v>
      </c>
    </row>
    <row r="169" spans="1:27" x14ac:dyDescent="0.25">
      <c r="A169" s="392" t="s">
        <v>522</v>
      </c>
      <c r="B169" s="14" t="s">
        <v>86</v>
      </c>
      <c r="C169" s="392" t="s">
        <v>87</v>
      </c>
      <c r="D169" s="14" t="s">
        <v>115</v>
      </c>
      <c r="E169" s="14" t="s">
        <v>277</v>
      </c>
      <c r="F169" s="16" t="s">
        <v>276</v>
      </c>
      <c r="G169" s="561">
        <v>33</v>
      </c>
      <c r="H169" s="561">
        <v>27640</v>
      </c>
      <c r="I169" s="503">
        <v>0.3</v>
      </c>
      <c r="J169" s="561">
        <v>8501</v>
      </c>
      <c r="K169" s="561">
        <v>4143</v>
      </c>
      <c r="L169" s="487">
        <v>0.46700000000000003</v>
      </c>
      <c r="M169" s="487">
        <v>5.4000000000000003E-3</v>
      </c>
      <c r="N169" s="487">
        <v>0.45639999999999997</v>
      </c>
      <c r="O169" s="487">
        <v>0.47760000000000002</v>
      </c>
      <c r="P169" s="561">
        <v>122</v>
      </c>
      <c r="Q169" s="561">
        <v>109</v>
      </c>
      <c r="R169" s="487">
        <v>0.88</v>
      </c>
      <c r="S169" s="487">
        <v>2.9399999999999999E-2</v>
      </c>
      <c r="T169" s="487">
        <v>0.82240000000000002</v>
      </c>
      <c r="U169" s="487">
        <v>0.93759999999999999</v>
      </c>
      <c r="V169" s="561">
        <v>8623</v>
      </c>
      <c r="W169" s="561">
        <v>4252</v>
      </c>
      <c r="X169" s="487">
        <v>0.46700000000000003</v>
      </c>
      <c r="Y169" s="487">
        <v>5.4000000000000003E-3</v>
      </c>
      <c r="Z169" s="487">
        <v>0.45639999999999997</v>
      </c>
      <c r="AA169" s="487">
        <v>0.47760000000000002</v>
      </c>
    </row>
    <row r="170" spans="1:27" x14ac:dyDescent="0.25">
      <c r="A170" s="392" t="s">
        <v>522</v>
      </c>
      <c r="B170" s="14" t="s">
        <v>86</v>
      </c>
      <c r="C170" s="392" t="s">
        <v>87</v>
      </c>
      <c r="D170" s="14" t="s">
        <v>115</v>
      </c>
      <c r="E170" s="14" t="s">
        <v>277</v>
      </c>
      <c r="F170" s="16" t="s">
        <v>279</v>
      </c>
      <c r="G170" s="561">
        <v>33</v>
      </c>
      <c r="H170" s="561">
        <v>27640</v>
      </c>
      <c r="I170" s="503">
        <v>0.3</v>
      </c>
      <c r="J170" s="561">
        <v>5090</v>
      </c>
      <c r="K170" s="561">
        <v>2219</v>
      </c>
      <c r="L170" s="487">
        <v>0.38900000000000001</v>
      </c>
      <c r="M170" s="487">
        <v>6.7999999999999996E-3</v>
      </c>
      <c r="N170" s="487">
        <v>0.37569999999999998</v>
      </c>
      <c r="O170" s="487">
        <v>0.40229999999999999</v>
      </c>
      <c r="P170" s="561">
        <v>107</v>
      </c>
      <c r="Q170" s="561">
        <v>99</v>
      </c>
      <c r="R170" s="487">
        <v>0.93899999999999995</v>
      </c>
      <c r="S170" s="487">
        <v>2.3099999999999999E-2</v>
      </c>
      <c r="T170" s="487">
        <v>0.89370000000000005</v>
      </c>
      <c r="U170" s="487">
        <v>0.98429999999999995</v>
      </c>
      <c r="V170" s="561">
        <v>5197</v>
      </c>
      <c r="W170" s="561">
        <v>2318</v>
      </c>
      <c r="X170" s="487">
        <v>0.39</v>
      </c>
      <c r="Y170" s="487">
        <v>6.7999999999999996E-3</v>
      </c>
      <c r="Z170" s="487">
        <v>0.37669999999999998</v>
      </c>
      <c r="AA170" s="487">
        <v>0.40329999999999999</v>
      </c>
    </row>
    <row r="171" spans="1:27" x14ac:dyDescent="0.25">
      <c r="A171" s="392" t="s">
        <v>522</v>
      </c>
      <c r="B171" s="14" t="s">
        <v>86</v>
      </c>
      <c r="C171" s="14" t="s">
        <v>84</v>
      </c>
      <c r="D171" s="14" t="s">
        <v>115</v>
      </c>
      <c r="E171" s="16" t="s">
        <v>525</v>
      </c>
      <c r="F171" s="16" t="s">
        <v>276</v>
      </c>
      <c r="G171" s="561">
        <v>66</v>
      </c>
      <c r="H171" s="561">
        <v>55534</v>
      </c>
      <c r="I171" s="503">
        <v>1</v>
      </c>
      <c r="J171" s="561">
        <v>15798</v>
      </c>
      <c r="K171" s="561">
        <v>6337</v>
      </c>
      <c r="L171" s="487">
        <v>0.373</v>
      </c>
      <c r="M171" s="487">
        <v>3.8E-3</v>
      </c>
      <c r="N171" s="487">
        <v>0.36559999999999998</v>
      </c>
      <c r="O171" s="487">
        <v>0.38040000000000002</v>
      </c>
      <c r="P171" s="561">
        <v>172</v>
      </c>
      <c r="Q171" s="561">
        <v>153</v>
      </c>
      <c r="R171" s="487">
        <v>0.90500000000000003</v>
      </c>
      <c r="S171" s="487">
        <v>2.24E-2</v>
      </c>
      <c r="T171" s="487">
        <v>0.86109999999999998</v>
      </c>
      <c r="U171" s="487">
        <v>0.94889999999999997</v>
      </c>
      <c r="V171" s="561">
        <v>15970</v>
      </c>
      <c r="W171" s="561">
        <v>6490</v>
      </c>
      <c r="X171" s="487">
        <v>0.373</v>
      </c>
      <c r="Y171" s="487">
        <v>3.8E-3</v>
      </c>
      <c r="Z171" s="487">
        <v>0.36559999999999998</v>
      </c>
      <c r="AA171" s="487">
        <v>0.38040000000000002</v>
      </c>
    </row>
    <row r="172" spans="1:27" x14ac:dyDescent="0.25">
      <c r="A172" s="392" t="s">
        <v>522</v>
      </c>
      <c r="B172" s="14" t="s">
        <v>86</v>
      </c>
      <c r="C172" s="14" t="s">
        <v>84</v>
      </c>
      <c r="D172" s="14" t="s">
        <v>115</v>
      </c>
      <c r="E172" s="16" t="s">
        <v>525</v>
      </c>
      <c r="F172" s="16" t="s">
        <v>279</v>
      </c>
      <c r="G172" s="561">
        <v>66</v>
      </c>
      <c r="H172" s="561">
        <v>55534</v>
      </c>
      <c r="I172" s="503">
        <v>1</v>
      </c>
      <c r="J172" s="561">
        <v>10240</v>
      </c>
      <c r="K172" s="561">
        <v>3600</v>
      </c>
      <c r="L172" s="487">
        <v>0.309</v>
      </c>
      <c r="M172" s="487">
        <v>4.5999999999999999E-3</v>
      </c>
      <c r="N172" s="487">
        <v>0.3</v>
      </c>
      <c r="O172" s="487">
        <v>0.318</v>
      </c>
      <c r="P172" s="561">
        <v>169</v>
      </c>
      <c r="Q172" s="561">
        <v>155</v>
      </c>
      <c r="R172" s="487">
        <v>0.93</v>
      </c>
      <c r="S172" s="487">
        <v>1.9599999999999999E-2</v>
      </c>
      <c r="T172" s="487">
        <v>0.89159999999999995</v>
      </c>
      <c r="U172" s="487">
        <v>0.96840000000000004</v>
      </c>
      <c r="V172" s="561">
        <v>10409</v>
      </c>
      <c r="W172" s="561">
        <v>3755</v>
      </c>
      <c r="X172" s="487">
        <v>0.309</v>
      </c>
      <c r="Y172" s="487">
        <v>4.4999999999999997E-3</v>
      </c>
      <c r="Z172" s="487">
        <v>0.30020000000000002</v>
      </c>
      <c r="AA172" s="487">
        <v>0.31780000000000003</v>
      </c>
    </row>
    <row r="173" spans="1:27" x14ac:dyDescent="0.25">
      <c r="A173" s="392" t="s">
        <v>522</v>
      </c>
      <c r="B173" s="14" t="s">
        <v>86</v>
      </c>
      <c r="C173" s="14" t="s">
        <v>84</v>
      </c>
      <c r="D173" s="14" t="s">
        <v>115</v>
      </c>
      <c r="E173" s="16" t="s">
        <v>527</v>
      </c>
      <c r="F173" s="16" t="s">
        <v>276</v>
      </c>
      <c r="G173" s="561">
        <v>66</v>
      </c>
      <c r="H173" s="561">
        <v>55534</v>
      </c>
      <c r="I173" s="503">
        <v>1</v>
      </c>
      <c r="J173" s="561">
        <v>820</v>
      </c>
      <c r="K173" s="561">
        <v>404</v>
      </c>
      <c r="L173" s="487">
        <v>0.42899999999999999</v>
      </c>
      <c r="M173" s="487">
        <v>1.7299999999999999E-2</v>
      </c>
      <c r="N173" s="487">
        <v>0.39510000000000001</v>
      </c>
      <c r="O173" s="487">
        <v>0.46289999999999998</v>
      </c>
      <c r="P173" s="561">
        <v>6</v>
      </c>
      <c r="Q173" s="561">
        <v>6</v>
      </c>
      <c r="R173" s="487"/>
      <c r="S173" s="487"/>
      <c r="T173" s="487"/>
      <c r="U173" s="487"/>
      <c r="V173" s="561">
        <v>826</v>
      </c>
      <c r="W173" s="561">
        <v>410</v>
      </c>
      <c r="X173" s="487">
        <v>0.42899999999999999</v>
      </c>
      <c r="Y173" s="487">
        <v>1.72E-2</v>
      </c>
      <c r="Z173" s="487">
        <v>0.39529999999999998</v>
      </c>
      <c r="AA173" s="487">
        <v>0.4627</v>
      </c>
    </row>
    <row r="174" spans="1:27" x14ac:dyDescent="0.25">
      <c r="A174" s="392" t="s">
        <v>522</v>
      </c>
      <c r="B174" s="14" t="s">
        <v>86</v>
      </c>
      <c r="C174" s="14" t="s">
        <v>84</v>
      </c>
      <c r="D174" s="14" t="s">
        <v>115</v>
      </c>
      <c r="E174" s="16" t="s">
        <v>527</v>
      </c>
      <c r="F174" s="16" t="s">
        <v>279</v>
      </c>
      <c r="G174" s="561">
        <v>66</v>
      </c>
      <c r="H174" s="561">
        <v>55534</v>
      </c>
      <c r="I174" s="503">
        <v>1</v>
      </c>
      <c r="J174" s="561">
        <v>549</v>
      </c>
      <c r="K174" s="561">
        <v>310</v>
      </c>
      <c r="L174" s="487">
        <v>0.58599999999999997</v>
      </c>
      <c r="M174" s="487">
        <v>2.1000000000000001E-2</v>
      </c>
      <c r="N174" s="487">
        <v>0.54479999999999995</v>
      </c>
      <c r="O174" s="487">
        <v>0.62719999999999998</v>
      </c>
      <c r="P174" s="561">
        <v>13</v>
      </c>
      <c r="Q174" s="561">
        <v>10</v>
      </c>
      <c r="R174" s="487"/>
      <c r="S174" s="487"/>
      <c r="T174" s="487"/>
      <c r="U174" s="487"/>
      <c r="V174" s="561">
        <v>562</v>
      </c>
      <c r="W174" s="561">
        <v>320</v>
      </c>
      <c r="X174" s="487">
        <v>0.58599999999999997</v>
      </c>
      <c r="Y174" s="487">
        <v>2.0799999999999999E-2</v>
      </c>
      <c r="Z174" s="487">
        <v>0.54520000000000002</v>
      </c>
      <c r="AA174" s="487">
        <v>0.62680000000000002</v>
      </c>
    </row>
    <row r="175" spans="1:27" x14ac:dyDescent="0.25">
      <c r="A175" s="389" t="s">
        <v>522</v>
      </c>
      <c r="B175" s="20" t="s">
        <v>86</v>
      </c>
      <c r="C175" s="20" t="s">
        <v>84</v>
      </c>
      <c r="D175" s="20" t="s">
        <v>115</v>
      </c>
      <c r="E175" s="20" t="s">
        <v>277</v>
      </c>
      <c r="F175" s="17" t="s">
        <v>276</v>
      </c>
      <c r="G175" s="562">
        <v>66</v>
      </c>
      <c r="H175" s="562">
        <v>55534</v>
      </c>
      <c r="I175" s="504">
        <v>1</v>
      </c>
      <c r="J175" s="562">
        <v>16618</v>
      </c>
      <c r="K175" s="562">
        <v>6741</v>
      </c>
      <c r="L175" s="494">
        <v>0.373</v>
      </c>
      <c r="M175" s="494">
        <v>3.8E-3</v>
      </c>
      <c r="N175" s="494">
        <v>0.36559999999999998</v>
      </c>
      <c r="O175" s="494">
        <v>0.38040000000000002</v>
      </c>
      <c r="P175" s="562">
        <v>178</v>
      </c>
      <c r="Q175" s="562">
        <v>159</v>
      </c>
      <c r="R175" s="494">
        <v>0.90500000000000003</v>
      </c>
      <c r="S175" s="494">
        <v>2.1999999999999999E-2</v>
      </c>
      <c r="T175" s="494">
        <v>0.8619</v>
      </c>
      <c r="U175" s="494">
        <v>0.94810000000000005</v>
      </c>
      <c r="V175" s="562">
        <v>16796</v>
      </c>
      <c r="W175" s="562">
        <v>6900</v>
      </c>
      <c r="X175" s="494">
        <v>0.373</v>
      </c>
      <c r="Y175" s="494">
        <v>3.7000000000000002E-3</v>
      </c>
      <c r="Z175" s="494">
        <v>0.36570000000000003</v>
      </c>
      <c r="AA175" s="494">
        <v>0.38030000000000003</v>
      </c>
    </row>
    <row r="176" spans="1:27" x14ac:dyDescent="0.25">
      <c r="A176" s="389" t="s">
        <v>522</v>
      </c>
      <c r="B176" s="20" t="s">
        <v>86</v>
      </c>
      <c r="C176" s="20" t="s">
        <v>84</v>
      </c>
      <c r="D176" s="20" t="s">
        <v>115</v>
      </c>
      <c r="E176" s="20" t="s">
        <v>277</v>
      </c>
      <c r="F176" s="17" t="s">
        <v>279</v>
      </c>
      <c r="G176" s="562">
        <v>66</v>
      </c>
      <c r="H176" s="562">
        <v>55534</v>
      </c>
      <c r="I176" s="504">
        <v>1</v>
      </c>
      <c r="J176" s="562">
        <v>10789</v>
      </c>
      <c r="K176" s="562">
        <v>3910</v>
      </c>
      <c r="L176" s="494">
        <v>0.31</v>
      </c>
      <c r="M176" s="494">
        <v>4.4999999999999997E-3</v>
      </c>
      <c r="N176" s="494">
        <v>0.30120000000000002</v>
      </c>
      <c r="O176" s="494">
        <v>0.31879999999999997</v>
      </c>
      <c r="P176" s="562">
        <v>182</v>
      </c>
      <c r="Q176" s="562">
        <v>165</v>
      </c>
      <c r="R176" s="494">
        <v>0.91900000000000004</v>
      </c>
      <c r="S176" s="494">
        <v>2.0199999999999999E-2</v>
      </c>
      <c r="T176" s="494">
        <v>0.87939999999999996</v>
      </c>
      <c r="U176" s="494">
        <v>0.95860000000000001</v>
      </c>
      <c r="V176" s="562">
        <v>10971</v>
      </c>
      <c r="W176" s="562">
        <v>4075</v>
      </c>
      <c r="X176" s="494">
        <v>0.31</v>
      </c>
      <c r="Y176" s="494">
        <v>4.4000000000000003E-3</v>
      </c>
      <c r="Z176" s="494">
        <v>0.3014</v>
      </c>
      <c r="AA176" s="494">
        <v>0.31859999999999999</v>
      </c>
    </row>
    <row r="177" spans="1:27" x14ac:dyDescent="0.25">
      <c r="A177" s="389" t="s">
        <v>522</v>
      </c>
      <c r="B177" s="20" t="s">
        <v>86</v>
      </c>
      <c r="C177" s="20" t="s">
        <v>84</v>
      </c>
      <c r="D177" s="20" t="s">
        <v>115</v>
      </c>
      <c r="E177" s="17" t="s">
        <v>525</v>
      </c>
      <c r="F177" s="20" t="s">
        <v>280</v>
      </c>
      <c r="G177" s="562">
        <v>66</v>
      </c>
      <c r="H177" s="562">
        <v>55534</v>
      </c>
      <c r="I177" s="504">
        <v>1</v>
      </c>
      <c r="J177" s="562">
        <v>26038</v>
      </c>
      <c r="K177" s="562">
        <v>9937</v>
      </c>
      <c r="L177" s="494">
        <v>0.35399999999999998</v>
      </c>
      <c r="M177" s="494">
        <v>3.0000000000000001E-3</v>
      </c>
      <c r="N177" s="494">
        <v>0.34810000000000002</v>
      </c>
      <c r="O177" s="494">
        <v>0.3599</v>
      </c>
      <c r="P177" s="562">
        <v>341</v>
      </c>
      <c r="Q177" s="562">
        <v>308</v>
      </c>
      <c r="R177" s="494">
        <v>0.91600000000000004</v>
      </c>
      <c r="S177" s="494">
        <v>1.4999999999999999E-2</v>
      </c>
      <c r="T177" s="494">
        <v>0.88660000000000005</v>
      </c>
      <c r="U177" s="494">
        <v>0.94540000000000002</v>
      </c>
      <c r="V177" s="562">
        <v>26379</v>
      </c>
      <c r="W177" s="562">
        <v>10245</v>
      </c>
      <c r="X177" s="494">
        <v>0.35399999999999998</v>
      </c>
      <c r="Y177" s="494">
        <v>2.8999999999999998E-3</v>
      </c>
      <c r="Z177" s="494">
        <v>0.3483</v>
      </c>
      <c r="AA177" s="494">
        <v>0.35970000000000002</v>
      </c>
    </row>
    <row r="178" spans="1:27" x14ac:dyDescent="0.25">
      <c r="A178" s="389" t="s">
        <v>522</v>
      </c>
      <c r="B178" s="20" t="s">
        <v>86</v>
      </c>
      <c r="C178" s="20" t="s">
        <v>84</v>
      </c>
      <c r="D178" s="20" t="s">
        <v>115</v>
      </c>
      <c r="E178" s="17" t="s">
        <v>527</v>
      </c>
      <c r="F178" s="20" t="s">
        <v>280</v>
      </c>
      <c r="G178" s="562">
        <v>66</v>
      </c>
      <c r="H178" s="562">
        <v>55534</v>
      </c>
      <c r="I178" s="504">
        <v>1</v>
      </c>
      <c r="J178" s="562">
        <v>1369</v>
      </c>
      <c r="K178" s="562">
        <v>714</v>
      </c>
      <c r="L178" s="494">
        <v>0.48899999999999999</v>
      </c>
      <c r="M178" s="494">
        <v>1.35E-2</v>
      </c>
      <c r="N178" s="494">
        <v>0.46250000000000002</v>
      </c>
      <c r="O178" s="494">
        <v>0.51549999999999996</v>
      </c>
      <c r="P178" s="562">
        <v>19</v>
      </c>
      <c r="Q178" s="562">
        <v>16</v>
      </c>
      <c r="R178" s="494"/>
      <c r="S178" s="494"/>
      <c r="T178" s="494"/>
      <c r="U178" s="494"/>
      <c r="V178" s="562">
        <v>1388</v>
      </c>
      <c r="W178" s="562">
        <v>730</v>
      </c>
      <c r="X178" s="494">
        <v>0.48899999999999999</v>
      </c>
      <c r="Y178" s="494">
        <v>1.34E-2</v>
      </c>
      <c r="Z178" s="494">
        <v>0.4627</v>
      </c>
      <c r="AA178" s="494">
        <v>0.51529999999999998</v>
      </c>
    </row>
    <row r="179" spans="1:27" x14ac:dyDescent="0.25">
      <c r="A179" s="389" t="s">
        <v>522</v>
      </c>
      <c r="B179" s="20" t="s">
        <v>86</v>
      </c>
      <c r="C179" s="17" t="s">
        <v>89</v>
      </c>
      <c r="D179" s="20" t="s">
        <v>115</v>
      </c>
      <c r="E179" s="20" t="s">
        <v>277</v>
      </c>
      <c r="F179" s="20" t="s">
        <v>280</v>
      </c>
      <c r="G179" s="562">
        <v>33</v>
      </c>
      <c r="H179" s="562">
        <v>27894</v>
      </c>
      <c r="I179" s="504">
        <v>0.7</v>
      </c>
      <c r="J179" s="562">
        <v>13816</v>
      </c>
      <c r="K179" s="562">
        <v>4289</v>
      </c>
      <c r="L179" s="494">
        <v>0.32200000000000001</v>
      </c>
      <c r="M179" s="494">
        <v>4.0000000000000001E-3</v>
      </c>
      <c r="N179" s="494">
        <v>0.31419999999999998</v>
      </c>
      <c r="O179" s="494">
        <v>0.32979999999999998</v>
      </c>
      <c r="P179" s="562">
        <v>131</v>
      </c>
      <c r="Q179" s="562">
        <v>116</v>
      </c>
      <c r="R179" s="494">
        <v>0.92</v>
      </c>
      <c r="S179" s="494">
        <v>2.3699999999999999E-2</v>
      </c>
      <c r="T179" s="494">
        <v>0.87350000000000005</v>
      </c>
      <c r="U179" s="494">
        <v>0.96650000000000003</v>
      </c>
      <c r="V179" s="562">
        <v>13947</v>
      </c>
      <c r="W179" s="562">
        <v>4405</v>
      </c>
      <c r="X179" s="494">
        <v>0.32200000000000001</v>
      </c>
      <c r="Y179" s="494">
        <v>4.0000000000000001E-3</v>
      </c>
      <c r="Z179" s="494">
        <v>0.31419999999999998</v>
      </c>
      <c r="AA179" s="494">
        <v>0.32979999999999998</v>
      </c>
    </row>
    <row r="180" spans="1:27" x14ac:dyDescent="0.25">
      <c r="A180" s="389" t="s">
        <v>522</v>
      </c>
      <c r="B180" s="20" t="s">
        <v>86</v>
      </c>
      <c r="C180" s="17" t="s">
        <v>91</v>
      </c>
      <c r="D180" s="20" t="s">
        <v>115</v>
      </c>
      <c r="E180" s="20" t="s">
        <v>277</v>
      </c>
      <c r="F180" s="20" t="s">
        <v>280</v>
      </c>
      <c r="G180" s="562">
        <v>33</v>
      </c>
      <c r="H180" s="562">
        <v>27640</v>
      </c>
      <c r="I180" s="504">
        <v>0.3</v>
      </c>
      <c r="J180" s="562">
        <v>13591</v>
      </c>
      <c r="K180" s="562">
        <v>6362</v>
      </c>
      <c r="L180" s="494">
        <v>0.44800000000000001</v>
      </c>
      <c r="M180" s="494">
        <v>4.3E-3</v>
      </c>
      <c r="N180" s="494">
        <v>0.43959999999999999</v>
      </c>
      <c r="O180" s="494">
        <v>0.45639999999999997</v>
      </c>
      <c r="P180" s="562">
        <v>229</v>
      </c>
      <c r="Q180" s="562">
        <v>208</v>
      </c>
      <c r="R180" s="494">
        <v>0.90400000000000003</v>
      </c>
      <c r="S180" s="494">
        <v>1.95E-2</v>
      </c>
      <c r="T180" s="494">
        <v>0.86580000000000001</v>
      </c>
      <c r="U180" s="494">
        <v>0.94220000000000004</v>
      </c>
      <c r="V180" s="562">
        <v>13820</v>
      </c>
      <c r="W180" s="562">
        <v>6570</v>
      </c>
      <c r="X180" s="494">
        <v>0.44800000000000001</v>
      </c>
      <c r="Y180" s="494">
        <v>4.1999999999999997E-3</v>
      </c>
      <c r="Z180" s="494">
        <v>0.43980000000000002</v>
      </c>
      <c r="AA180" s="494">
        <v>0.45619999999999999</v>
      </c>
    </row>
    <row r="181" spans="1:27" x14ac:dyDescent="0.25">
      <c r="A181" s="389" t="s">
        <v>522</v>
      </c>
      <c r="B181" s="20" t="s">
        <v>86</v>
      </c>
      <c r="C181" s="20" t="s">
        <v>84</v>
      </c>
      <c r="D181" s="17" t="s">
        <v>116</v>
      </c>
      <c r="E181" s="20" t="s">
        <v>277</v>
      </c>
      <c r="F181" s="20" t="s">
        <v>280</v>
      </c>
      <c r="G181" s="562">
        <v>66</v>
      </c>
      <c r="H181" s="562">
        <v>55534</v>
      </c>
      <c r="I181" s="504">
        <v>1</v>
      </c>
      <c r="J181" s="562">
        <v>24649</v>
      </c>
      <c r="K181" s="562">
        <v>8933</v>
      </c>
      <c r="L181" s="494">
        <v>0.35099999999999998</v>
      </c>
      <c r="M181" s="494">
        <v>3.0000000000000001E-3</v>
      </c>
      <c r="N181" s="494">
        <v>0.34510000000000002</v>
      </c>
      <c r="O181" s="494">
        <v>0.3569</v>
      </c>
      <c r="P181" s="562">
        <v>346</v>
      </c>
      <c r="Q181" s="562">
        <v>312</v>
      </c>
      <c r="R181" s="494">
        <v>0.91300000000000003</v>
      </c>
      <c r="S181" s="494">
        <v>1.52E-2</v>
      </c>
      <c r="T181" s="494">
        <v>0.88319999999999999</v>
      </c>
      <c r="U181" s="494">
        <v>0.94279999999999997</v>
      </c>
      <c r="V181" s="562">
        <v>24995</v>
      </c>
      <c r="W181" s="562">
        <v>9245</v>
      </c>
      <c r="X181" s="494">
        <v>0.35099999999999998</v>
      </c>
      <c r="Y181" s="494">
        <v>3.0000000000000001E-3</v>
      </c>
      <c r="Z181" s="494">
        <v>0.34510000000000002</v>
      </c>
      <c r="AA181" s="494">
        <v>0.3569</v>
      </c>
    </row>
    <row r="182" spans="1:27" x14ac:dyDescent="0.25">
      <c r="A182" s="389" t="s">
        <v>522</v>
      </c>
      <c r="B182" s="20" t="s">
        <v>86</v>
      </c>
      <c r="C182" s="20" t="s">
        <v>84</v>
      </c>
      <c r="D182" s="17" t="s">
        <v>117</v>
      </c>
      <c r="E182" s="20" t="s">
        <v>277</v>
      </c>
      <c r="F182" s="20" t="s">
        <v>280</v>
      </c>
      <c r="G182" s="562">
        <v>66</v>
      </c>
      <c r="H182" s="562">
        <v>55534</v>
      </c>
      <c r="I182" s="504">
        <v>1</v>
      </c>
      <c r="J182" s="562">
        <v>2758</v>
      </c>
      <c r="K182" s="562">
        <v>1718</v>
      </c>
      <c r="L182" s="494">
        <v>0.61799999999999999</v>
      </c>
      <c r="M182" s="494">
        <v>9.2999999999999992E-3</v>
      </c>
      <c r="N182" s="494">
        <v>0.5998</v>
      </c>
      <c r="O182" s="494">
        <v>0.63619999999999999</v>
      </c>
      <c r="P182" s="562">
        <v>14</v>
      </c>
      <c r="Q182" s="562">
        <v>12</v>
      </c>
      <c r="R182" s="494"/>
      <c r="S182" s="494"/>
      <c r="T182" s="494"/>
      <c r="U182" s="494"/>
      <c r="V182" s="562">
        <v>2772</v>
      </c>
      <c r="W182" s="562">
        <v>1730</v>
      </c>
      <c r="X182" s="494">
        <v>0.61799999999999999</v>
      </c>
      <c r="Y182" s="494">
        <v>9.1999999999999998E-3</v>
      </c>
      <c r="Z182" s="494">
        <v>0.6</v>
      </c>
      <c r="AA182" s="494">
        <v>0.63600000000000001</v>
      </c>
    </row>
    <row r="183" spans="1:27" x14ac:dyDescent="0.25">
      <c r="A183" s="397" t="s">
        <v>522</v>
      </c>
      <c r="B183" s="32" t="s">
        <v>86</v>
      </c>
      <c r="C183" s="32" t="s">
        <v>84</v>
      </c>
      <c r="D183" s="32" t="s">
        <v>115</v>
      </c>
      <c r="E183" s="32" t="s">
        <v>277</v>
      </c>
      <c r="F183" s="32" t="s">
        <v>280</v>
      </c>
      <c r="G183" s="588">
        <v>66</v>
      </c>
      <c r="H183" s="588">
        <v>55534</v>
      </c>
      <c r="I183" s="596">
        <v>1</v>
      </c>
      <c r="J183" s="588">
        <v>27407</v>
      </c>
      <c r="K183" s="588">
        <v>10651</v>
      </c>
      <c r="L183" s="572">
        <v>0.35499999999999998</v>
      </c>
      <c r="M183" s="572">
        <v>2.8999999999999998E-3</v>
      </c>
      <c r="N183" s="572">
        <v>0.3493</v>
      </c>
      <c r="O183" s="572">
        <v>0.36070000000000002</v>
      </c>
      <c r="P183" s="588">
        <v>360</v>
      </c>
      <c r="Q183" s="588">
        <v>324</v>
      </c>
      <c r="R183" s="572">
        <v>0.91200000000000003</v>
      </c>
      <c r="S183" s="572">
        <v>1.49E-2</v>
      </c>
      <c r="T183" s="572">
        <v>0.88280000000000003</v>
      </c>
      <c r="U183" s="572">
        <v>0.94120000000000004</v>
      </c>
      <c r="V183" s="588">
        <v>27767</v>
      </c>
      <c r="W183" s="588">
        <v>10975</v>
      </c>
      <c r="X183" s="572">
        <v>0.35499999999999998</v>
      </c>
      <c r="Y183" s="572">
        <v>2.8999999999999998E-3</v>
      </c>
      <c r="Z183" s="572">
        <v>0.3493</v>
      </c>
      <c r="AA183" s="572">
        <v>0.36070000000000002</v>
      </c>
    </row>
    <row r="184" spans="1:27" x14ac:dyDescent="0.25">
      <c r="A184" s="744" t="s">
        <v>530</v>
      </c>
      <c r="B184" s="744" t="s">
        <v>28</v>
      </c>
      <c r="C184" s="744" t="s">
        <v>25</v>
      </c>
      <c r="D184" s="744" t="s">
        <v>523</v>
      </c>
      <c r="E184" s="744" t="s">
        <v>524</v>
      </c>
      <c r="F184" s="744" t="s">
        <v>272</v>
      </c>
      <c r="G184" s="745"/>
      <c r="H184" s="745"/>
      <c r="I184" s="798"/>
      <c r="J184" s="745"/>
      <c r="K184" s="745"/>
      <c r="L184" s="746"/>
      <c r="M184" s="746"/>
      <c r="N184" s="746"/>
      <c r="O184" s="746"/>
      <c r="P184" s="745"/>
      <c r="Q184" s="745"/>
      <c r="R184" s="746"/>
      <c r="S184" s="746"/>
      <c r="T184" s="746"/>
      <c r="U184" s="746"/>
      <c r="V184" s="745"/>
      <c r="W184" s="745"/>
      <c r="X184" s="746"/>
      <c r="Y184" s="746"/>
      <c r="Z184" s="746"/>
      <c r="AA184" s="746"/>
    </row>
    <row r="185" spans="1:27" x14ac:dyDescent="0.25">
      <c r="A185" s="744" t="s">
        <v>530</v>
      </c>
      <c r="B185" s="744" t="s">
        <v>28</v>
      </c>
      <c r="C185" s="744" t="s">
        <v>25</v>
      </c>
      <c r="D185" s="744" t="s">
        <v>523</v>
      </c>
      <c r="E185" s="744" t="s">
        <v>524</v>
      </c>
      <c r="F185" s="744" t="s">
        <v>278</v>
      </c>
      <c r="G185" s="745"/>
      <c r="H185" s="745"/>
      <c r="I185" s="798"/>
      <c r="J185" s="745"/>
      <c r="K185" s="745"/>
      <c r="L185" s="746"/>
      <c r="M185" s="746"/>
      <c r="N185" s="746"/>
      <c r="O185" s="746"/>
      <c r="P185" s="745"/>
      <c r="Q185" s="745"/>
      <c r="R185" s="746"/>
      <c r="S185" s="746"/>
      <c r="T185" s="746"/>
      <c r="U185" s="746"/>
      <c r="V185" s="745"/>
      <c r="W185" s="745"/>
      <c r="X185" s="746"/>
      <c r="Y185" s="746"/>
      <c r="Z185" s="746"/>
      <c r="AA185" s="746"/>
    </row>
    <row r="186" spans="1:27" x14ac:dyDescent="0.25">
      <c r="A186" s="396" t="s">
        <v>530</v>
      </c>
      <c r="B186" s="396" t="s">
        <v>28</v>
      </c>
      <c r="C186" s="396" t="s">
        <v>25</v>
      </c>
      <c r="D186" s="396" t="s">
        <v>523</v>
      </c>
      <c r="E186" s="203" t="s">
        <v>525</v>
      </c>
      <c r="F186" s="204" t="s">
        <v>280</v>
      </c>
      <c r="G186" s="747"/>
      <c r="H186" s="747"/>
      <c r="I186" s="799"/>
      <c r="J186" s="747"/>
      <c r="K186" s="747"/>
      <c r="L186" s="748"/>
      <c r="M186" s="748"/>
      <c r="N186" s="748"/>
      <c r="O186" s="748"/>
      <c r="P186" s="747"/>
      <c r="Q186" s="747"/>
      <c r="R186" s="748"/>
      <c r="S186" s="748"/>
      <c r="T186" s="748"/>
      <c r="U186" s="748"/>
      <c r="V186" s="747"/>
      <c r="W186" s="747"/>
      <c r="X186" s="748"/>
      <c r="Y186" s="748"/>
      <c r="Z186" s="748"/>
      <c r="AA186" s="748"/>
    </row>
    <row r="187" spans="1:27" x14ac:dyDescent="0.25">
      <c r="A187" s="744" t="s">
        <v>530</v>
      </c>
      <c r="B187" s="744" t="s">
        <v>28</v>
      </c>
      <c r="C187" s="744" t="s">
        <v>25</v>
      </c>
      <c r="D187" s="744" t="s">
        <v>523</v>
      </c>
      <c r="E187" s="744" t="s">
        <v>526</v>
      </c>
      <c r="F187" s="744" t="s">
        <v>272</v>
      </c>
      <c r="G187" s="745"/>
      <c r="H187" s="745"/>
      <c r="I187" s="798"/>
      <c r="J187" s="745"/>
      <c r="K187" s="745"/>
      <c r="L187" s="746"/>
      <c r="M187" s="746"/>
      <c r="N187" s="746"/>
      <c r="O187" s="746"/>
      <c r="P187" s="745"/>
      <c r="Q187" s="745"/>
      <c r="R187" s="746"/>
      <c r="S187" s="746"/>
      <c r="T187" s="746"/>
      <c r="U187" s="746"/>
      <c r="V187" s="745"/>
      <c r="W187" s="745"/>
      <c r="X187" s="746"/>
      <c r="Y187" s="746"/>
      <c r="Z187" s="746"/>
      <c r="AA187" s="746"/>
    </row>
    <row r="188" spans="1:27" x14ac:dyDescent="0.25">
      <c r="A188" s="744" t="s">
        <v>530</v>
      </c>
      <c r="B188" s="744" t="s">
        <v>28</v>
      </c>
      <c r="C188" s="744" t="s">
        <v>25</v>
      </c>
      <c r="D188" s="744" t="s">
        <v>523</v>
      </c>
      <c r="E188" s="744" t="s">
        <v>526</v>
      </c>
      <c r="F188" s="744" t="s">
        <v>278</v>
      </c>
      <c r="G188" s="745"/>
      <c r="H188" s="745"/>
      <c r="I188" s="798"/>
      <c r="J188" s="745"/>
      <c r="K188" s="745"/>
      <c r="L188" s="746"/>
      <c r="M188" s="746"/>
      <c r="N188" s="746"/>
      <c r="O188" s="746"/>
      <c r="P188" s="745"/>
      <c r="Q188" s="745"/>
      <c r="R188" s="746"/>
      <c r="S188" s="746"/>
      <c r="T188" s="746"/>
      <c r="U188" s="746"/>
      <c r="V188" s="745"/>
      <c r="W188" s="745"/>
      <c r="X188" s="746"/>
      <c r="Y188" s="746"/>
      <c r="Z188" s="746"/>
      <c r="AA188" s="746"/>
    </row>
    <row r="189" spans="1:27" x14ac:dyDescent="0.25">
      <c r="A189" s="396" t="s">
        <v>530</v>
      </c>
      <c r="B189" s="396" t="s">
        <v>28</v>
      </c>
      <c r="C189" s="396" t="s">
        <v>25</v>
      </c>
      <c r="D189" s="396" t="s">
        <v>523</v>
      </c>
      <c r="E189" s="203" t="s">
        <v>527</v>
      </c>
      <c r="F189" s="204" t="s">
        <v>280</v>
      </c>
      <c r="G189" s="747"/>
      <c r="H189" s="747"/>
      <c r="I189" s="799"/>
      <c r="J189" s="747"/>
      <c r="K189" s="747"/>
      <c r="L189" s="748"/>
      <c r="M189" s="748"/>
      <c r="N189" s="748"/>
      <c r="O189" s="748"/>
      <c r="P189" s="747"/>
      <c r="Q189" s="747"/>
      <c r="R189" s="748"/>
      <c r="S189" s="748"/>
      <c r="T189" s="748"/>
      <c r="U189" s="748"/>
      <c r="V189" s="747"/>
      <c r="W189" s="747"/>
      <c r="X189" s="748"/>
      <c r="Y189" s="748"/>
      <c r="Z189" s="748"/>
      <c r="AA189" s="748"/>
    </row>
    <row r="190" spans="1:27" x14ac:dyDescent="0.25">
      <c r="A190" s="396" t="s">
        <v>530</v>
      </c>
      <c r="B190" s="396" t="s">
        <v>28</v>
      </c>
      <c r="C190" s="396" t="s">
        <v>25</v>
      </c>
      <c r="D190" s="396" t="s">
        <v>523</v>
      </c>
      <c r="E190" s="204" t="s">
        <v>277</v>
      </c>
      <c r="F190" s="203" t="s">
        <v>276</v>
      </c>
      <c r="G190" s="747"/>
      <c r="H190" s="747"/>
      <c r="I190" s="799"/>
      <c r="J190" s="747"/>
      <c r="K190" s="747"/>
      <c r="L190" s="748"/>
      <c r="M190" s="748"/>
      <c r="N190" s="748"/>
      <c r="O190" s="748"/>
      <c r="P190" s="747"/>
      <c r="Q190" s="747"/>
      <c r="R190" s="748"/>
      <c r="S190" s="748"/>
      <c r="T190" s="748"/>
      <c r="U190" s="748"/>
      <c r="V190" s="747"/>
      <c r="W190" s="747"/>
      <c r="X190" s="748"/>
      <c r="Y190" s="748"/>
      <c r="Z190" s="748"/>
      <c r="AA190" s="748"/>
    </row>
    <row r="191" spans="1:27" x14ac:dyDescent="0.25">
      <c r="A191" s="396" t="s">
        <v>530</v>
      </c>
      <c r="B191" s="396" t="s">
        <v>28</v>
      </c>
      <c r="C191" s="396" t="s">
        <v>25</v>
      </c>
      <c r="D191" s="396" t="s">
        <v>523</v>
      </c>
      <c r="E191" s="204" t="s">
        <v>277</v>
      </c>
      <c r="F191" s="203" t="s">
        <v>279</v>
      </c>
      <c r="G191" s="747"/>
      <c r="H191" s="747"/>
      <c r="I191" s="799"/>
      <c r="J191" s="747"/>
      <c r="K191" s="747"/>
      <c r="L191" s="748"/>
      <c r="M191" s="748"/>
      <c r="N191" s="748"/>
      <c r="O191" s="748"/>
      <c r="P191" s="747"/>
      <c r="Q191" s="747"/>
      <c r="R191" s="748"/>
      <c r="S191" s="748"/>
      <c r="T191" s="748"/>
      <c r="U191" s="748"/>
      <c r="V191" s="747"/>
      <c r="W191" s="747"/>
      <c r="X191" s="748"/>
      <c r="Y191" s="748"/>
      <c r="Z191" s="748"/>
      <c r="AA191" s="748"/>
    </row>
    <row r="192" spans="1:27" x14ac:dyDescent="0.25">
      <c r="A192" s="390" t="s">
        <v>530</v>
      </c>
      <c r="B192" s="390" t="s">
        <v>28</v>
      </c>
      <c r="C192" s="390" t="s">
        <v>25</v>
      </c>
      <c r="D192" s="68" t="s">
        <v>116</v>
      </c>
      <c r="E192" s="69" t="s">
        <v>277</v>
      </c>
      <c r="F192" s="69" t="s">
        <v>280</v>
      </c>
      <c r="G192" s="687">
        <v>15</v>
      </c>
      <c r="H192" s="687"/>
      <c r="I192" s="595">
        <v>7.8695710000000002E-2</v>
      </c>
      <c r="J192" s="687">
        <v>269</v>
      </c>
      <c r="K192" s="687">
        <v>43</v>
      </c>
      <c r="L192" s="715">
        <v>0.19883709999999999</v>
      </c>
      <c r="M192" s="715">
        <v>4.892229E-2</v>
      </c>
      <c r="N192" s="715">
        <v>0.1189021</v>
      </c>
      <c r="O192" s="715">
        <v>0.31339630000000002</v>
      </c>
      <c r="P192" s="687">
        <v>2</v>
      </c>
      <c r="Q192" s="687">
        <v>1</v>
      </c>
      <c r="R192" s="715"/>
      <c r="S192" s="715"/>
      <c r="T192" s="715"/>
      <c r="U192" s="715"/>
      <c r="V192" s="687">
        <v>271</v>
      </c>
      <c r="W192" s="687">
        <v>44</v>
      </c>
      <c r="X192" s="484">
        <v>0.20125029999999999</v>
      </c>
      <c r="Y192" s="715">
        <v>5.127748E-2</v>
      </c>
      <c r="Z192" s="484">
        <v>0.11801440000000001</v>
      </c>
      <c r="AA192" s="484">
        <v>0.32177470000000002</v>
      </c>
    </row>
    <row r="193" spans="1:27" x14ac:dyDescent="0.25">
      <c r="A193" s="744" t="s">
        <v>530</v>
      </c>
      <c r="B193" s="744" t="s">
        <v>28</v>
      </c>
      <c r="C193" s="744" t="s">
        <v>25</v>
      </c>
      <c r="D193" s="744" t="s">
        <v>528</v>
      </c>
      <c r="E193" s="744" t="s">
        <v>524</v>
      </c>
      <c r="F193" s="744" t="s">
        <v>272</v>
      </c>
      <c r="G193" s="745"/>
      <c r="H193" s="745"/>
      <c r="I193" s="798"/>
      <c r="J193" s="745"/>
      <c r="K193" s="745"/>
      <c r="L193" s="746"/>
      <c r="M193" s="746"/>
      <c r="N193" s="746"/>
      <c r="O193" s="746"/>
      <c r="P193" s="745"/>
      <c r="Q193" s="745"/>
      <c r="R193" s="746"/>
      <c r="S193" s="746"/>
      <c r="T193" s="746"/>
      <c r="U193" s="746"/>
      <c r="V193" s="745"/>
      <c r="W193" s="745"/>
      <c r="X193" s="746"/>
      <c r="Y193" s="746"/>
      <c r="Z193" s="746"/>
      <c r="AA193" s="746"/>
    </row>
    <row r="194" spans="1:27" x14ac:dyDescent="0.25">
      <c r="A194" s="744" t="s">
        <v>530</v>
      </c>
      <c r="B194" s="744" t="s">
        <v>28</v>
      </c>
      <c r="C194" s="744" t="s">
        <v>25</v>
      </c>
      <c r="D194" s="744" t="s">
        <v>528</v>
      </c>
      <c r="E194" s="744" t="s">
        <v>524</v>
      </c>
      <c r="F194" s="744" t="s">
        <v>278</v>
      </c>
      <c r="G194" s="745"/>
      <c r="H194" s="745"/>
      <c r="I194" s="798"/>
      <c r="J194" s="745"/>
      <c r="K194" s="745"/>
      <c r="L194" s="746"/>
      <c r="M194" s="746"/>
      <c r="N194" s="746"/>
      <c r="O194" s="746"/>
      <c r="P194" s="745"/>
      <c r="Q194" s="745"/>
      <c r="R194" s="746"/>
      <c r="S194" s="746"/>
      <c r="T194" s="746"/>
      <c r="U194" s="746"/>
      <c r="V194" s="745"/>
      <c r="W194" s="745"/>
      <c r="X194" s="746"/>
      <c r="Y194" s="746"/>
      <c r="Z194" s="746"/>
      <c r="AA194" s="746"/>
    </row>
    <row r="195" spans="1:27" x14ac:dyDescent="0.25">
      <c r="A195" s="396" t="s">
        <v>530</v>
      </c>
      <c r="B195" s="396" t="s">
        <v>28</v>
      </c>
      <c r="C195" s="396" t="s">
        <v>25</v>
      </c>
      <c r="D195" s="396" t="s">
        <v>528</v>
      </c>
      <c r="E195" s="203" t="s">
        <v>525</v>
      </c>
      <c r="F195" s="204" t="s">
        <v>280</v>
      </c>
      <c r="G195" s="747"/>
      <c r="H195" s="747"/>
      <c r="I195" s="799"/>
      <c r="J195" s="747"/>
      <c r="K195" s="747"/>
      <c r="L195" s="748"/>
      <c r="M195" s="748"/>
      <c r="N195" s="748"/>
      <c r="O195" s="748"/>
      <c r="P195" s="747"/>
      <c r="Q195" s="747"/>
      <c r="R195" s="748"/>
      <c r="S195" s="748"/>
      <c r="T195" s="748"/>
      <c r="U195" s="748"/>
      <c r="V195" s="747"/>
      <c r="W195" s="747"/>
      <c r="X195" s="748"/>
      <c r="Y195" s="748"/>
      <c r="Z195" s="748"/>
      <c r="AA195" s="748"/>
    </row>
    <row r="196" spans="1:27" x14ac:dyDescent="0.25">
      <c r="A196" s="744" t="s">
        <v>530</v>
      </c>
      <c r="B196" s="744" t="s">
        <v>28</v>
      </c>
      <c r="C196" s="744" t="s">
        <v>25</v>
      </c>
      <c r="D196" s="744" t="s">
        <v>528</v>
      </c>
      <c r="E196" s="744" t="s">
        <v>526</v>
      </c>
      <c r="F196" s="744" t="s">
        <v>272</v>
      </c>
      <c r="G196" s="745"/>
      <c r="H196" s="745"/>
      <c r="I196" s="798"/>
      <c r="J196" s="745"/>
      <c r="K196" s="745"/>
      <c r="L196" s="746"/>
      <c r="M196" s="746"/>
      <c r="N196" s="746"/>
      <c r="O196" s="746"/>
      <c r="P196" s="745"/>
      <c r="Q196" s="745"/>
      <c r="R196" s="746"/>
      <c r="S196" s="746"/>
      <c r="T196" s="746"/>
      <c r="U196" s="746"/>
      <c r="V196" s="745"/>
      <c r="W196" s="745"/>
      <c r="X196" s="746"/>
      <c r="Y196" s="746"/>
      <c r="Z196" s="746"/>
      <c r="AA196" s="746"/>
    </row>
    <row r="197" spans="1:27" x14ac:dyDescent="0.25">
      <c r="A197" s="744" t="s">
        <v>530</v>
      </c>
      <c r="B197" s="744" t="s">
        <v>28</v>
      </c>
      <c r="C197" s="744" t="s">
        <v>25</v>
      </c>
      <c r="D197" s="744" t="s">
        <v>528</v>
      </c>
      <c r="E197" s="744" t="s">
        <v>526</v>
      </c>
      <c r="F197" s="744" t="s">
        <v>278</v>
      </c>
      <c r="G197" s="745"/>
      <c r="H197" s="745"/>
      <c r="I197" s="798"/>
      <c r="J197" s="745"/>
      <c r="K197" s="745"/>
      <c r="L197" s="746"/>
      <c r="M197" s="746"/>
      <c r="N197" s="746"/>
      <c r="O197" s="746"/>
      <c r="P197" s="745"/>
      <c r="Q197" s="745"/>
      <c r="R197" s="746"/>
      <c r="S197" s="746"/>
      <c r="T197" s="746"/>
      <c r="U197" s="746"/>
      <c r="V197" s="745"/>
      <c r="W197" s="745"/>
      <c r="X197" s="746"/>
      <c r="Y197" s="746"/>
      <c r="Z197" s="746"/>
      <c r="AA197" s="746"/>
    </row>
    <row r="198" spans="1:27" x14ac:dyDescent="0.25">
      <c r="A198" s="396" t="s">
        <v>530</v>
      </c>
      <c r="B198" s="396" t="s">
        <v>28</v>
      </c>
      <c r="C198" s="396" t="s">
        <v>25</v>
      </c>
      <c r="D198" s="396" t="s">
        <v>528</v>
      </c>
      <c r="E198" s="203" t="s">
        <v>527</v>
      </c>
      <c r="F198" s="204" t="s">
        <v>280</v>
      </c>
      <c r="G198" s="747"/>
      <c r="H198" s="747"/>
      <c r="I198" s="799"/>
      <c r="J198" s="747"/>
      <c r="K198" s="747"/>
      <c r="L198" s="748"/>
      <c r="M198" s="748"/>
      <c r="N198" s="748"/>
      <c r="O198" s="748"/>
      <c r="P198" s="747"/>
      <c r="Q198" s="747"/>
      <c r="R198" s="748"/>
      <c r="S198" s="748"/>
      <c r="T198" s="748"/>
      <c r="U198" s="748"/>
      <c r="V198" s="747"/>
      <c r="W198" s="747"/>
      <c r="X198" s="748"/>
      <c r="Y198" s="748"/>
      <c r="Z198" s="748"/>
      <c r="AA198" s="748"/>
    </row>
    <row r="199" spans="1:27" x14ac:dyDescent="0.25">
      <c r="A199" s="396" t="s">
        <v>530</v>
      </c>
      <c r="B199" s="396" t="s">
        <v>28</v>
      </c>
      <c r="C199" s="396" t="s">
        <v>25</v>
      </c>
      <c r="D199" s="396" t="s">
        <v>528</v>
      </c>
      <c r="E199" s="204" t="s">
        <v>277</v>
      </c>
      <c r="F199" s="203" t="s">
        <v>276</v>
      </c>
      <c r="G199" s="747"/>
      <c r="H199" s="747"/>
      <c r="I199" s="799"/>
      <c r="J199" s="747"/>
      <c r="K199" s="747"/>
      <c r="L199" s="748"/>
      <c r="M199" s="748"/>
      <c r="N199" s="748"/>
      <c r="O199" s="748"/>
      <c r="P199" s="747"/>
      <c r="Q199" s="747"/>
      <c r="R199" s="748"/>
      <c r="S199" s="748"/>
      <c r="T199" s="748"/>
      <c r="U199" s="748"/>
      <c r="V199" s="747"/>
      <c r="W199" s="747"/>
      <c r="X199" s="748"/>
      <c r="Y199" s="748"/>
      <c r="Z199" s="748"/>
      <c r="AA199" s="748"/>
    </row>
    <row r="200" spans="1:27" x14ac:dyDescent="0.25">
      <c r="A200" s="396" t="s">
        <v>530</v>
      </c>
      <c r="B200" s="396" t="s">
        <v>28</v>
      </c>
      <c r="C200" s="396" t="s">
        <v>25</v>
      </c>
      <c r="D200" s="396" t="s">
        <v>528</v>
      </c>
      <c r="E200" s="204" t="s">
        <v>277</v>
      </c>
      <c r="F200" s="203" t="s">
        <v>279</v>
      </c>
      <c r="G200" s="747"/>
      <c r="H200" s="747"/>
      <c r="I200" s="799"/>
      <c r="J200" s="747"/>
      <c r="K200" s="747"/>
      <c r="L200" s="748"/>
      <c r="M200" s="748"/>
      <c r="N200" s="748"/>
      <c r="O200" s="748"/>
      <c r="P200" s="747"/>
      <c r="Q200" s="747"/>
      <c r="R200" s="748"/>
      <c r="S200" s="748"/>
      <c r="T200" s="748"/>
      <c r="U200" s="748"/>
      <c r="V200" s="747"/>
      <c r="W200" s="747"/>
      <c r="X200" s="748"/>
      <c r="Y200" s="748"/>
      <c r="Z200" s="748"/>
      <c r="AA200" s="748"/>
    </row>
    <row r="201" spans="1:27" x14ac:dyDescent="0.25">
      <c r="A201" s="390" t="s">
        <v>530</v>
      </c>
      <c r="B201" s="390" t="s">
        <v>28</v>
      </c>
      <c r="C201" s="390" t="s">
        <v>25</v>
      </c>
      <c r="D201" s="68" t="s">
        <v>117</v>
      </c>
      <c r="E201" s="69" t="s">
        <v>277</v>
      </c>
      <c r="F201" s="69" t="s">
        <v>280</v>
      </c>
      <c r="G201" s="687">
        <v>15</v>
      </c>
      <c r="H201" s="687"/>
      <c r="I201" s="595">
        <v>4.7977649999999997E-2</v>
      </c>
      <c r="J201" s="687">
        <v>209</v>
      </c>
      <c r="K201" s="687">
        <v>74</v>
      </c>
      <c r="L201" s="715">
        <v>0.31831930000000003</v>
      </c>
      <c r="M201" s="715">
        <v>6.5519359999999999E-2</v>
      </c>
      <c r="N201" s="715">
        <v>0.20415030000000001</v>
      </c>
      <c r="O201" s="715">
        <v>0.4594743</v>
      </c>
      <c r="P201" s="687">
        <v>0</v>
      </c>
      <c r="Q201" s="687">
        <v>0</v>
      </c>
      <c r="R201" s="715"/>
      <c r="S201" s="715"/>
      <c r="T201" s="715"/>
      <c r="U201" s="715"/>
      <c r="V201" s="687">
        <v>209</v>
      </c>
      <c r="W201" s="687">
        <v>74</v>
      </c>
      <c r="X201" s="484">
        <v>0.31831930000000003</v>
      </c>
      <c r="Y201" s="715">
        <v>6.5519359999999999E-2</v>
      </c>
      <c r="Z201" s="484">
        <v>0.20415030000000001</v>
      </c>
      <c r="AA201" s="484">
        <v>0.4594743</v>
      </c>
    </row>
    <row r="202" spans="1:27" x14ac:dyDescent="0.25">
      <c r="A202" s="396" t="s">
        <v>530</v>
      </c>
      <c r="B202" s="396" t="s">
        <v>28</v>
      </c>
      <c r="C202" s="203" t="s">
        <v>89</v>
      </c>
      <c r="D202" s="204" t="s">
        <v>115</v>
      </c>
      <c r="E202" s="396" t="s">
        <v>524</v>
      </c>
      <c r="F202" s="396" t="s">
        <v>272</v>
      </c>
      <c r="G202" s="747"/>
      <c r="H202" s="747"/>
      <c r="I202" s="799"/>
      <c r="J202" s="747"/>
      <c r="K202" s="747"/>
      <c r="L202" s="748"/>
      <c r="M202" s="748"/>
      <c r="N202" s="748"/>
      <c r="O202" s="748"/>
      <c r="P202" s="747"/>
      <c r="Q202" s="747"/>
      <c r="R202" s="748"/>
      <c r="S202" s="748"/>
      <c r="T202" s="748"/>
      <c r="U202" s="748"/>
      <c r="V202" s="747"/>
      <c r="W202" s="747"/>
      <c r="X202" s="748"/>
      <c r="Y202" s="748"/>
      <c r="Z202" s="748"/>
      <c r="AA202" s="748"/>
    </row>
    <row r="203" spans="1:27" x14ac:dyDescent="0.25">
      <c r="A203" s="396" t="s">
        <v>530</v>
      </c>
      <c r="B203" s="396" t="s">
        <v>28</v>
      </c>
      <c r="C203" s="203" t="s">
        <v>89</v>
      </c>
      <c r="D203" s="204" t="s">
        <v>115</v>
      </c>
      <c r="E203" s="396" t="s">
        <v>524</v>
      </c>
      <c r="F203" s="396" t="s">
        <v>278</v>
      </c>
      <c r="G203" s="747"/>
      <c r="H203" s="747"/>
      <c r="I203" s="799"/>
      <c r="J203" s="747"/>
      <c r="K203" s="747"/>
      <c r="L203" s="748"/>
      <c r="M203" s="748"/>
      <c r="N203" s="748"/>
      <c r="O203" s="748"/>
      <c r="P203" s="747"/>
      <c r="Q203" s="747"/>
      <c r="R203" s="748"/>
      <c r="S203" s="748"/>
      <c r="T203" s="748"/>
      <c r="U203" s="748"/>
      <c r="V203" s="747"/>
      <c r="W203" s="747"/>
      <c r="X203" s="748"/>
      <c r="Y203" s="748"/>
      <c r="Z203" s="748"/>
      <c r="AA203" s="748"/>
    </row>
    <row r="204" spans="1:27" x14ac:dyDescent="0.25">
      <c r="A204" s="396" t="s">
        <v>530</v>
      </c>
      <c r="B204" s="396" t="s">
        <v>28</v>
      </c>
      <c r="C204" s="203" t="s">
        <v>89</v>
      </c>
      <c r="D204" s="204" t="s">
        <v>115</v>
      </c>
      <c r="E204" s="396" t="s">
        <v>526</v>
      </c>
      <c r="F204" s="396" t="s">
        <v>272</v>
      </c>
      <c r="G204" s="747"/>
      <c r="H204" s="747"/>
      <c r="I204" s="799"/>
      <c r="J204" s="747"/>
      <c r="K204" s="747"/>
      <c r="L204" s="748"/>
      <c r="M204" s="748"/>
      <c r="N204" s="748"/>
      <c r="O204" s="748"/>
      <c r="P204" s="747"/>
      <c r="Q204" s="747"/>
      <c r="R204" s="748"/>
      <c r="S204" s="748"/>
      <c r="T204" s="748"/>
      <c r="U204" s="748"/>
      <c r="V204" s="747"/>
      <c r="W204" s="747"/>
      <c r="X204" s="748"/>
      <c r="Y204" s="748"/>
      <c r="Z204" s="748"/>
      <c r="AA204" s="748"/>
    </row>
    <row r="205" spans="1:27" x14ac:dyDescent="0.25">
      <c r="A205" s="396" t="s">
        <v>530</v>
      </c>
      <c r="B205" s="396" t="s">
        <v>28</v>
      </c>
      <c r="C205" s="203" t="s">
        <v>89</v>
      </c>
      <c r="D205" s="204" t="s">
        <v>115</v>
      </c>
      <c r="E205" s="396" t="s">
        <v>526</v>
      </c>
      <c r="F205" s="396" t="s">
        <v>278</v>
      </c>
      <c r="G205" s="747"/>
      <c r="H205" s="747"/>
      <c r="I205" s="799"/>
      <c r="J205" s="747"/>
      <c r="K205" s="747"/>
      <c r="L205" s="748"/>
      <c r="M205" s="748"/>
      <c r="N205" s="748"/>
      <c r="O205" s="748"/>
      <c r="P205" s="747"/>
      <c r="Q205" s="747"/>
      <c r="R205" s="748"/>
      <c r="S205" s="748"/>
      <c r="T205" s="748"/>
      <c r="U205" s="748"/>
      <c r="V205" s="747"/>
      <c r="W205" s="747"/>
      <c r="X205" s="748"/>
      <c r="Y205" s="748"/>
      <c r="Z205" s="748"/>
      <c r="AA205" s="748"/>
    </row>
    <row r="206" spans="1:27" x14ac:dyDescent="0.25">
      <c r="A206" s="390" t="s">
        <v>530</v>
      </c>
      <c r="B206" s="390" t="s">
        <v>28</v>
      </c>
      <c r="C206" s="390" t="s">
        <v>25</v>
      </c>
      <c r="D206" s="69" t="s">
        <v>115</v>
      </c>
      <c r="E206" s="68" t="s">
        <v>525</v>
      </c>
      <c r="F206" s="69" t="s">
        <v>280</v>
      </c>
      <c r="G206" s="687"/>
      <c r="H206" s="687"/>
      <c r="I206" s="739"/>
      <c r="J206" s="687"/>
      <c r="K206" s="687"/>
      <c r="L206" s="715"/>
      <c r="M206" s="715"/>
      <c r="N206" s="715"/>
      <c r="O206" s="715"/>
      <c r="P206" s="687"/>
      <c r="Q206" s="687"/>
      <c r="R206" s="715"/>
      <c r="S206" s="715"/>
      <c r="T206" s="715"/>
      <c r="U206" s="715"/>
      <c r="V206" s="687"/>
      <c r="W206" s="687"/>
      <c r="X206" s="715"/>
      <c r="Y206" s="715"/>
      <c r="Z206" s="715"/>
      <c r="AA206" s="715"/>
    </row>
    <row r="207" spans="1:27" x14ac:dyDescent="0.25">
      <c r="A207" s="390" t="s">
        <v>530</v>
      </c>
      <c r="B207" s="390" t="s">
        <v>28</v>
      </c>
      <c r="C207" s="390" t="s">
        <v>25</v>
      </c>
      <c r="D207" s="69" t="s">
        <v>115</v>
      </c>
      <c r="E207" s="68" t="s">
        <v>527</v>
      </c>
      <c r="F207" s="69" t="s">
        <v>280</v>
      </c>
      <c r="G207" s="687"/>
      <c r="H207" s="687"/>
      <c r="I207" s="739"/>
      <c r="J207" s="687"/>
      <c r="K207" s="687"/>
      <c r="L207" s="715"/>
      <c r="M207" s="715"/>
      <c r="N207" s="715"/>
      <c r="O207" s="715"/>
      <c r="P207" s="687"/>
      <c r="Q207" s="687"/>
      <c r="R207" s="715"/>
      <c r="S207" s="715"/>
      <c r="T207" s="715"/>
      <c r="U207" s="715"/>
      <c r="V207" s="687"/>
      <c r="W207" s="687"/>
      <c r="X207" s="715"/>
      <c r="Y207" s="715"/>
      <c r="Z207" s="715"/>
      <c r="AA207" s="715"/>
    </row>
    <row r="208" spans="1:27" x14ac:dyDescent="0.25">
      <c r="A208" s="390" t="s">
        <v>530</v>
      </c>
      <c r="B208" s="390" t="s">
        <v>28</v>
      </c>
      <c r="C208" s="390" t="s">
        <v>25</v>
      </c>
      <c r="D208" s="69" t="s">
        <v>115</v>
      </c>
      <c r="E208" s="69" t="s">
        <v>277</v>
      </c>
      <c r="F208" s="68" t="s">
        <v>276</v>
      </c>
      <c r="G208" s="687"/>
      <c r="H208" s="687"/>
      <c r="I208" s="739"/>
      <c r="J208" s="687"/>
      <c r="K208" s="687"/>
      <c r="L208" s="715"/>
      <c r="M208" s="715"/>
      <c r="N208" s="715"/>
      <c r="O208" s="715"/>
      <c r="P208" s="687"/>
      <c r="Q208" s="687"/>
      <c r="R208" s="715"/>
      <c r="S208" s="715"/>
      <c r="T208" s="715"/>
      <c r="U208" s="715"/>
      <c r="V208" s="687"/>
      <c r="W208" s="687"/>
      <c r="X208" s="715"/>
      <c r="Y208" s="715"/>
      <c r="Z208" s="715"/>
      <c r="AA208" s="715"/>
    </row>
    <row r="209" spans="1:27" x14ac:dyDescent="0.25">
      <c r="A209" s="390" t="s">
        <v>530</v>
      </c>
      <c r="B209" s="390" t="s">
        <v>28</v>
      </c>
      <c r="C209" s="390" t="s">
        <v>25</v>
      </c>
      <c r="D209" s="69" t="s">
        <v>115</v>
      </c>
      <c r="E209" s="69" t="s">
        <v>277</v>
      </c>
      <c r="F209" s="68" t="s">
        <v>279</v>
      </c>
      <c r="G209" s="687"/>
      <c r="H209" s="687"/>
      <c r="I209" s="739"/>
      <c r="J209" s="687"/>
      <c r="K209" s="687"/>
      <c r="L209" s="715"/>
      <c r="M209" s="715"/>
      <c r="N209" s="715"/>
      <c r="O209" s="715"/>
      <c r="P209" s="687"/>
      <c r="Q209" s="687"/>
      <c r="R209" s="715"/>
      <c r="S209" s="715"/>
      <c r="T209" s="715"/>
      <c r="U209" s="715"/>
      <c r="V209" s="687"/>
      <c r="W209" s="687"/>
      <c r="X209" s="715"/>
      <c r="Y209" s="715"/>
      <c r="Z209" s="715"/>
      <c r="AA209" s="715"/>
    </row>
    <row r="210" spans="1:27" x14ac:dyDescent="0.25">
      <c r="A210" s="392" t="s">
        <v>530</v>
      </c>
      <c r="B210" s="392" t="s">
        <v>28</v>
      </c>
      <c r="C210" s="16" t="s">
        <v>89</v>
      </c>
      <c r="D210" s="14" t="s">
        <v>115</v>
      </c>
      <c r="E210" s="14" t="s">
        <v>277</v>
      </c>
      <c r="F210" s="14" t="s">
        <v>280</v>
      </c>
      <c r="G210" s="616">
        <v>15</v>
      </c>
      <c r="H210" s="616">
        <v>666.75009999999997</v>
      </c>
      <c r="I210" s="503">
        <v>0.12667339999999999</v>
      </c>
      <c r="J210" s="616">
        <v>478</v>
      </c>
      <c r="K210" s="616">
        <v>117</v>
      </c>
      <c r="L210" s="487">
        <v>0.2444161</v>
      </c>
      <c r="M210" s="617">
        <v>4.7897670000000003E-2</v>
      </c>
      <c r="N210" s="487">
        <v>0.1620328</v>
      </c>
      <c r="O210" s="487">
        <v>0.35113420000000001</v>
      </c>
      <c r="P210" s="616">
        <v>2</v>
      </c>
      <c r="Q210" s="616">
        <v>1</v>
      </c>
      <c r="R210" s="487"/>
      <c r="S210" s="617"/>
      <c r="T210" s="487"/>
      <c r="U210" s="487"/>
      <c r="V210" s="616">
        <v>480</v>
      </c>
      <c r="W210" s="616">
        <v>118</v>
      </c>
      <c r="X210" s="487">
        <v>0.24559030000000001</v>
      </c>
      <c r="Y210" s="617">
        <v>4.9364379999999999E-2</v>
      </c>
      <c r="Z210" s="487">
        <v>0.16099069999999999</v>
      </c>
      <c r="AA210" s="487">
        <v>0.355794</v>
      </c>
    </row>
    <row r="211" spans="1:27" x14ac:dyDescent="0.25">
      <c r="A211" s="744" t="s">
        <v>530</v>
      </c>
      <c r="B211" s="744" t="s">
        <v>28</v>
      </c>
      <c r="C211" s="744" t="s">
        <v>87</v>
      </c>
      <c r="D211" s="744" t="s">
        <v>523</v>
      </c>
      <c r="E211" s="744" t="s">
        <v>524</v>
      </c>
      <c r="F211" s="744" t="s">
        <v>272</v>
      </c>
      <c r="G211" s="745"/>
      <c r="H211" s="745"/>
      <c r="I211" s="798"/>
      <c r="J211" s="745"/>
      <c r="K211" s="745"/>
      <c r="L211" s="746"/>
      <c r="M211" s="746"/>
      <c r="N211" s="746"/>
      <c r="O211" s="746"/>
      <c r="P211" s="745"/>
      <c r="Q211" s="745"/>
      <c r="R211" s="746"/>
      <c r="S211" s="746"/>
      <c r="T211" s="746"/>
      <c r="U211" s="746"/>
      <c r="V211" s="745"/>
      <c r="W211" s="745"/>
      <c r="X211" s="746"/>
      <c r="Y211" s="746"/>
      <c r="Z211" s="746"/>
      <c r="AA211" s="746"/>
    </row>
    <row r="212" spans="1:27" x14ac:dyDescent="0.25">
      <c r="A212" s="744" t="s">
        <v>530</v>
      </c>
      <c r="B212" s="744" t="s">
        <v>28</v>
      </c>
      <c r="C212" s="744" t="s">
        <v>87</v>
      </c>
      <c r="D212" s="744" t="s">
        <v>523</v>
      </c>
      <c r="E212" s="744" t="s">
        <v>524</v>
      </c>
      <c r="F212" s="744" t="s">
        <v>278</v>
      </c>
      <c r="G212" s="745"/>
      <c r="H212" s="745"/>
      <c r="I212" s="798"/>
      <c r="J212" s="745"/>
      <c r="K212" s="745"/>
      <c r="L212" s="746"/>
      <c r="M212" s="746"/>
      <c r="N212" s="746"/>
      <c r="O212" s="746"/>
      <c r="P212" s="745"/>
      <c r="Q212" s="745"/>
      <c r="R212" s="746"/>
      <c r="S212" s="746"/>
      <c r="T212" s="746"/>
      <c r="U212" s="746"/>
      <c r="V212" s="745"/>
      <c r="W212" s="745"/>
      <c r="X212" s="746"/>
      <c r="Y212" s="746"/>
      <c r="Z212" s="746"/>
      <c r="AA212" s="746"/>
    </row>
    <row r="213" spans="1:27" x14ac:dyDescent="0.25">
      <c r="A213" s="396" t="s">
        <v>530</v>
      </c>
      <c r="B213" s="396" t="s">
        <v>28</v>
      </c>
      <c r="C213" s="396" t="s">
        <v>87</v>
      </c>
      <c r="D213" s="396" t="s">
        <v>523</v>
      </c>
      <c r="E213" s="203" t="s">
        <v>525</v>
      </c>
      <c r="F213" s="204" t="s">
        <v>280</v>
      </c>
      <c r="G213" s="747"/>
      <c r="H213" s="747"/>
      <c r="I213" s="799"/>
      <c r="J213" s="747"/>
      <c r="K213" s="747"/>
      <c r="L213" s="748"/>
      <c r="M213" s="748"/>
      <c r="N213" s="748"/>
      <c r="O213" s="748"/>
      <c r="P213" s="747"/>
      <c r="Q213" s="747"/>
      <c r="R213" s="748"/>
      <c r="S213" s="748"/>
      <c r="T213" s="748"/>
      <c r="U213" s="748"/>
      <c r="V213" s="747"/>
      <c r="W213" s="747"/>
      <c r="X213" s="748"/>
      <c r="Y213" s="748"/>
      <c r="Z213" s="748"/>
      <c r="AA213" s="748"/>
    </row>
    <row r="214" spans="1:27" x14ac:dyDescent="0.25">
      <c r="A214" s="744" t="s">
        <v>530</v>
      </c>
      <c r="B214" s="744" t="s">
        <v>28</v>
      </c>
      <c r="C214" s="744" t="s">
        <v>87</v>
      </c>
      <c r="D214" s="744" t="s">
        <v>523</v>
      </c>
      <c r="E214" s="744" t="s">
        <v>526</v>
      </c>
      <c r="F214" s="744" t="s">
        <v>272</v>
      </c>
      <c r="G214" s="745"/>
      <c r="H214" s="745"/>
      <c r="I214" s="798"/>
      <c r="J214" s="745"/>
      <c r="K214" s="745"/>
      <c r="L214" s="746"/>
      <c r="M214" s="746"/>
      <c r="N214" s="746"/>
      <c r="O214" s="746"/>
      <c r="P214" s="745"/>
      <c r="Q214" s="745"/>
      <c r="R214" s="746"/>
      <c r="S214" s="746"/>
      <c r="T214" s="746"/>
      <c r="U214" s="746"/>
      <c r="V214" s="745"/>
      <c r="W214" s="745"/>
      <c r="X214" s="746"/>
      <c r="Y214" s="746"/>
      <c r="Z214" s="746"/>
      <c r="AA214" s="746"/>
    </row>
    <row r="215" spans="1:27" x14ac:dyDescent="0.25">
      <c r="A215" s="744" t="s">
        <v>530</v>
      </c>
      <c r="B215" s="744" t="s">
        <v>28</v>
      </c>
      <c r="C215" s="744" t="s">
        <v>87</v>
      </c>
      <c r="D215" s="744" t="s">
        <v>523</v>
      </c>
      <c r="E215" s="744" t="s">
        <v>526</v>
      </c>
      <c r="F215" s="744" t="s">
        <v>278</v>
      </c>
      <c r="G215" s="745"/>
      <c r="H215" s="745"/>
      <c r="I215" s="798"/>
      <c r="J215" s="745"/>
      <c r="K215" s="745"/>
      <c r="L215" s="746"/>
      <c r="M215" s="746"/>
      <c r="N215" s="746"/>
      <c r="O215" s="746"/>
      <c r="P215" s="745"/>
      <c r="Q215" s="745"/>
      <c r="R215" s="746"/>
      <c r="S215" s="746"/>
      <c r="T215" s="746"/>
      <c r="U215" s="746"/>
      <c r="V215" s="745"/>
      <c r="W215" s="745"/>
      <c r="X215" s="746"/>
      <c r="Y215" s="746"/>
      <c r="Z215" s="746"/>
      <c r="AA215" s="746"/>
    </row>
    <row r="216" spans="1:27" x14ac:dyDescent="0.25">
      <c r="A216" s="396" t="s">
        <v>530</v>
      </c>
      <c r="B216" s="396" t="s">
        <v>28</v>
      </c>
      <c r="C216" s="396" t="s">
        <v>87</v>
      </c>
      <c r="D216" s="396" t="s">
        <v>523</v>
      </c>
      <c r="E216" s="203" t="s">
        <v>527</v>
      </c>
      <c r="F216" s="204" t="s">
        <v>280</v>
      </c>
      <c r="G216" s="747"/>
      <c r="H216" s="747"/>
      <c r="I216" s="799"/>
      <c r="J216" s="747"/>
      <c r="K216" s="747"/>
      <c r="L216" s="748"/>
      <c r="M216" s="748"/>
      <c r="N216" s="748"/>
      <c r="O216" s="748"/>
      <c r="P216" s="747"/>
      <c r="Q216" s="747"/>
      <c r="R216" s="748"/>
      <c r="S216" s="748"/>
      <c r="T216" s="748"/>
      <c r="U216" s="748"/>
      <c r="V216" s="747"/>
      <c r="W216" s="747"/>
      <c r="X216" s="748"/>
      <c r="Y216" s="748"/>
      <c r="Z216" s="748"/>
      <c r="AA216" s="748"/>
    </row>
    <row r="217" spans="1:27" x14ac:dyDescent="0.25">
      <c r="A217" s="396" t="s">
        <v>530</v>
      </c>
      <c r="B217" s="396" t="s">
        <v>28</v>
      </c>
      <c r="C217" s="396" t="s">
        <v>87</v>
      </c>
      <c r="D217" s="396" t="s">
        <v>523</v>
      </c>
      <c r="E217" s="204" t="s">
        <v>277</v>
      </c>
      <c r="F217" s="203" t="s">
        <v>276</v>
      </c>
      <c r="G217" s="747"/>
      <c r="H217" s="747"/>
      <c r="I217" s="799"/>
      <c r="J217" s="747"/>
      <c r="K217" s="747"/>
      <c r="L217" s="748"/>
      <c r="M217" s="748"/>
      <c r="N217" s="748"/>
      <c r="O217" s="748"/>
      <c r="P217" s="747"/>
      <c r="Q217" s="747"/>
      <c r="R217" s="748"/>
      <c r="S217" s="748"/>
      <c r="T217" s="748"/>
      <c r="U217" s="748"/>
      <c r="V217" s="747"/>
      <c r="W217" s="747"/>
      <c r="X217" s="748"/>
      <c r="Y217" s="748"/>
      <c r="Z217" s="748"/>
      <c r="AA217" s="748"/>
    </row>
    <row r="218" spans="1:27" x14ac:dyDescent="0.25">
      <c r="A218" s="396" t="s">
        <v>530</v>
      </c>
      <c r="B218" s="396" t="s">
        <v>28</v>
      </c>
      <c r="C218" s="396" t="s">
        <v>87</v>
      </c>
      <c r="D218" s="396" t="s">
        <v>523</v>
      </c>
      <c r="E218" s="204" t="s">
        <v>277</v>
      </c>
      <c r="F218" s="203" t="s">
        <v>279</v>
      </c>
      <c r="G218" s="747"/>
      <c r="H218" s="747"/>
      <c r="I218" s="799"/>
      <c r="J218" s="747"/>
      <c r="K218" s="747"/>
      <c r="L218" s="748"/>
      <c r="M218" s="748"/>
      <c r="N218" s="748"/>
      <c r="O218" s="748"/>
      <c r="P218" s="747"/>
      <c r="Q218" s="747"/>
      <c r="R218" s="748"/>
      <c r="S218" s="748"/>
      <c r="T218" s="748"/>
      <c r="U218" s="748"/>
      <c r="V218" s="747"/>
      <c r="W218" s="747"/>
      <c r="X218" s="748"/>
      <c r="Y218" s="748"/>
      <c r="Z218" s="748"/>
      <c r="AA218" s="748"/>
    </row>
    <row r="219" spans="1:27" x14ac:dyDescent="0.25">
      <c r="A219" s="390" t="s">
        <v>530</v>
      </c>
      <c r="B219" s="390" t="s">
        <v>28</v>
      </c>
      <c r="C219" s="390" t="s">
        <v>87</v>
      </c>
      <c r="D219" s="68" t="s">
        <v>116</v>
      </c>
      <c r="E219" s="69" t="s">
        <v>277</v>
      </c>
      <c r="F219" s="69" t="s">
        <v>280</v>
      </c>
      <c r="G219" s="687">
        <v>14</v>
      </c>
      <c r="H219" s="687"/>
      <c r="I219" s="595">
        <v>6.5339669999999999E-3</v>
      </c>
      <c r="J219" s="687">
        <v>177</v>
      </c>
      <c r="K219" s="687">
        <v>59</v>
      </c>
      <c r="L219" s="715">
        <v>0.24903259999999999</v>
      </c>
      <c r="M219" s="715">
        <v>5.0289149999999998E-2</v>
      </c>
      <c r="N219" s="715">
        <v>0.16283600000000001</v>
      </c>
      <c r="O219" s="715">
        <v>0.36117199999999999</v>
      </c>
      <c r="P219" s="687">
        <v>2</v>
      </c>
      <c r="Q219" s="687">
        <v>1</v>
      </c>
      <c r="R219" s="715"/>
      <c r="S219" s="715"/>
      <c r="T219" s="715"/>
      <c r="U219" s="715"/>
      <c r="V219" s="687">
        <v>179</v>
      </c>
      <c r="W219" s="687">
        <v>60</v>
      </c>
      <c r="X219" s="484">
        <v>0.25029800000000002</v>
      </c>
      <c r="Y219" s="715">
        <v>5.0776149999999999E-2</v>
      </c>
      <c r="Z219" s="484">
        <v>0.163301</v>
      </c>
      <c r="AA219" s="484">
        <v>0.3635062</v>
      </c>
    </row>
    <row r="220" spans="1:27" x14ac:dyDescent="0.25">
      <c r="A220" s="744" t="s">
        <v>530</v>
      </c>
      <c r="B220" s="744" t="s">
        <v>28</v>
      </c>
      <c r="C220" s="744" t="s">
        <v>87</v>
      </c>
      <c r="D220" s="744" t="s">
        <v>528</v>
      </c>
      <c r="E220" s="744" t="s">
        <v>524</v>
      </c>
      <c r="F220" s="744" t="s">
        <v>272</v>
      </c>
      <c r="G220" s="745"/>
      <c r="H220" s="745"/>
      <c r="I220" s="798"/>
      <c r="J220" s="745"/>
      <c r="K220" s="745"/>
      <c r="L220" s="746"/>
      <c r="M220" s="746"/>
      <c r="N220" s="746"/>
      <c r="O220" s="746"/>
      <c r="P220" s="745"/>
      <c r="Q220" s="745"/>
      <c r="R220" s="746"/>
      <c r="S220" s="746"/>
      <c r="T220" s="746"/>
      <c r="U220" s="746"/>
      <c r="V220" s="745"/>
      <c r="W220" s="745"/>
      <c r="X220" s="746"/>
      <c r="Y220" s="746"/>
      <c r="Z220" s="746"/>
      <c r="AA220" s="746"/>
    </row>
    <row r="221" spans="1:27" x14ac:dyDescent="0.25">
      <c r="A221" s="744" t="s">
        <v>530</v>
      </c>
      <c r="B221" s="744" t="s">
        <v>28</v>
      </c>
      <c r="C221" s="744" t="s">
        <v>87</v>
      </c>
      <c r="D221" s="744" t="s">
        <v>528</v>
      </c>
      <c r="E221" s="744" t="s">
        <v>524</v>
      </c>
      <c r="F221" s="744" t="s">
        <v>278</v>
      </c>
      <c r="G221" s="745"/>
      <c r="H221" s="745"/>
      <c r="I221" s="798"/>
      <c r="J221" s="745"/>
      <c r="K221" s="745"/>
      <c r="L221" s="746"/>
      <c r="M221" s="746"/>
      <c r="N221" s="746"/>
      <c r="O221" s="746"/>
      <c r="P221" s="745"/>
      <c r="Q221" s="745"/>
      <c r="R221" s="746"/>
      <c r="S221" s="746"/>
      <c r="T221" s="746"/>
      <c r="U221" s="746"/>
      <c r="V221" s="745"/>
      <c r="W221" s="745"/>
      <c r="X221" s="746"/>
      <c r="Y221" s="746"/>
      <c r="Z221" s="746"/>
      <c r="AA221" s="746"/>
    </row>
    <row r="222" spans="1:27" x14ac:dyDescent="0.25">
      <c r="A222" s="396" t="s">
        <v>530</v>
      </c>
      <c r="B222" s="396" t="s">
        <v>28</v>
      </c>
      <c r="C222" s="396" t="s">
        <v>87</v>
      </c>
      <c r="D222" s="396" t="s">
        <v>528</v>
      </c>
      <c r="E222" s="203" t="s">
        <v>525</v>
      </c>
      <c r="F222" s="204" t="s">
        <v>280</v>
      </c>
      <c r="G222" s="747"/>
      <c r="H222" s="747"/>
      <c r="I222" s="799"/>
      <c r="J222" s="747"/>
      <c r="K222" s="747"/>
      <c r="L222" s="748"/>
      <c r="M222" s="748"/>
      <c r="N222" s="748"/>
      <c r="O222" s="748"/>
      <c r="P222" s="747"/>
      <c r="Q222" s="747"/>
      <c r="R222" s="748"/>
      <c r="S222" s="748"/>
      <c r="T222" s="748"/>
      <c r="U222" s="748"/>
      <c r="V222" s="747"/>
      <c r="W222" s="747"/>
      <c r="X222" s="748"/>
      <c r="Y222" s="748"/>
      <c r="Z222" s="748"/>
      <c r="AA222" s="748"/>
    </row>
    <row r="223" spans="1:27" x14ac:dyDescent="0.25">
      <c r="A223" s="744" t="s">
        <v>530</v>
      </c>
      <c r="B223" s="744" t="s">
        <v>28</v>
      </c>
      <c r="C223" s="744" t="s">
        <v>87</v>
      </c>
      <c r="D223" s="744" t="s">
        <v>528</v>
      </c>
      <c r="E223" s="744" t="s">
        <v>526</v>
      </c>
      <c r="F223" s="744" t="s">
        <v>272</v>
      </c>
      <c r="G223" s="745"/>
      <c r="H223" s="745"/>
      <c r="I223" s="798"/>
      <c r="J223" s="745"/>
      <c r="K223" s="745"/>
      <c r="L223" s="746"/>
      <c r="M223" s="746"/>
      <c r="N223" s="746"/>
      <c r="O223" s="746"/>
      <c r="P223" s="745"/>
      <c r="Q223" s="745"/>
      <c r="R223" s="746"/>
      <c r="S223" s="746"/>
      <c r="T223" s="746"/>
      <c r="U223" s="746"/>
      <c r="V223" s="745"/>
      <c r="W223" s="745"/>
      <c r="X223" s="746"/>
      <c r="Y223" s="746"/>
      <c r="Z223" s="746"/>
      <c r="AA223" s="746"/>
    </row>
    <row r="224" spans="1:27" x14ac:dyDescent="0.25">
      <c r="A224" s="744" t="s">
        <v>530</v>
      </c>
      <c r="B224" s="744" t="s">
        <v>28</v>
      </c>
      <c r="C224" s="744" t="s">
        <v>87</v>
      </c>
      <c r="D224" s="744" t="s">
        <v>528</v>
      </c>
      <c r="E224" s="744" t="s">
        <v>526</v>
      </c>
      <c r="F224" s="744" t="s">
        <v>278</v>
      </c>
      <c r="G224" s="745"/>
      <c r="H224" s="745"/>
      <c r="I224" s="798"/>
      <c r="J224" s="745"/>
      <c r="K224" s="745"/>
      <c r="L224" s="746"/>
      <c r="M224" s="746"/>
      <c r="N224" s="746"/>
      <c r="O224" s="746"/>
      <c r="P224" s="745"/>
      <c r="Q224" s="745"/>
      <c r="R224" s="746"/>
      <c r="S224" s="746"/>
      <c r="T224" s="746"/>
      <c r="U224" s="746"/>
      <c r="V224" s="745"/>
      <c r="W224" s="745"/>
      <c r="X224" s="746"/>
      <c r="Y224" s="746"/>
      <c r="Z224" s="746"/>
      <c r="AA224" s="746"/>
    </row>
    <row r="225" spans="1:27" x14ac:dyDescent="0.25">
      <c r="A225" s="396" t="s">
        <v>530</v>
      </c>
      <c r="B225" s="396" t="s">
        <v>28</v>
      </c>
      <c r="C225" s="396" t="s">
        <v>87</v>
      </c>
      <c r="D225" s="396" t="s">
        <v>528</v>
      </c>
      <c r="E225" s="203" t="s">
        <v>527</v>
      </c>
      <c r="F225" s="204" t="s">
        <v>280</v>
      </c>
      <c r="G225" s="747"/>
      <c r="H225" s="747"/>
      <c r="I225" s="799"/>
      <c r="J225" s="747"/>
      <c r="K225" s="747"/>
      <c r="L225" s="748"/>
      <c r="M225" s="748"/>
      <c r="N225" s="748"/>
      <c r="O225" s="748"/>
      <c r="P225" s="747"/>
      <c r="Q225" s="747"/>
      <c r="R225" s="748"/>
      <c r="S225" s="748"/>
      <c r="T225" s="748"/>
      <c r="U225" s="748"/>
      <c r="V225" s="747"/>
      <c r="W225" s="747"/>
      <c r="X225" s="748"/>
      <c r="Y225" s="748"/>
      <c r="Z225" s="748"/>
      <c r="AA225" s="748"/>
    </row>
    <row r="226" spans="1:27" x14ac:dyDescent="0.25">
      <c r="A226" s="396" t="s">
        <v>530</v>
      </c>
      <c r="B226" s="396" t="s">
        <v>28</v>
      </c>
      <c r="C226" s="396" t="s">
        <v>87</v>
      </c>
      <c r="D226" s="396" t="s">
        <v>528</v>
      </c>
      <c r="E226" s="204" t="s">
        <v>277</v>
      </c>
      <c r="F226" s="203" t="s">
        <v>276</v>
      </c>
      <c r="G226" s="747"/>
      <c r="H226" s="747"/>
      <c r="I226" s="799"/>
      <c r="J226" s="747"/>
      <c r="K226" s="747"/>
      <c r="L226" s="748"/>
      <c r="M226" s="748"/>
      <c r="N226" s="748"/>
      <c r="O226" s="748"/>
      <c r="P226" s="747"/>
      <c r="Q226" s="747"/>
      <c r="R226" s="748"/>
      <c r="S226" s="748"/>
      <c r="T226" s="748"/>
      <c r="U226" s="748"/>
      <c r="V226" s="747"/>
      <c r="W226" s="747"/>
      <c r="X226" s="748"/>
      <c r="Y226" s="748"/>
      <c r="Z226" s="748"/>
      <c r="AA226" s="748"/>
    </row>
    <row r="227" spans="1:27" x14ac:dyDescent="0.25">
      <c r="A227" s="396" t="s">
        <v>530</v>
      </c>
      <c r="B227" s="396" t="s">
        <v>28</v>
      </c>
      <c r="C227" s="396" t="s">
        <v>87</v>
      </c>
      <c r="D227" s="396" t="s">
        <v>528</v>
      </c>
      <c r="E227" s="204" t="s">
        <v>277</v>
      </c>
      <c r="F227" s="203" t="s">
        <v>279</v>
      </c>
      <c r="G227" s="747"/>
      <c r="H227" s="747"/>
      <c r="I227" s="799"/>
      <c r="J227" s="747"/>
      <c r="K227" s="747"/>
      <c r="L227" s="748"/>
      <c r="M227" s="748"/>
      <c r="N227" s="748"/>
      <c r="O227" s="748"/>
      <c r="P227" s="747"/>
      <c r="Q227" s="747"/>
      <c r="R227" s="748"/>
      <c r="S227" s="748"/>
      <c r="T227" s="748"/>
      <c r="U227" s="748"/>
      <c r="V227" s="747"/>
      <c r="W227" s="747"/>
      <c r="X227" s="748"/>
      <c r="Y227" s="748"/>
      <c r="Z227" s="748"/>
      <c r="AA227" s="748"/>
    </row>
    <row r="228" spans="1:27" x14ac:dyDescent="0.25">
      <c r="A228" s="390" t="s">
        <v>530</v>
      </c>
      <c r="B228" s="390" t="s">
        <v>28</v>
      </c>
      <c r="C228" s="390" t="s">
        <v>87</v>
      </c>
      <c r="D228" s="68" t="s">
        <v>117</v>
      </c>
      <c r="E228" s="69" t="s">
        <v>277</v>
      </c>
      <c r="F228" s="69" t="s">
        <v>280</v>
      </c>
      <c r="G228" s="687">
        <v>14</v>
      </c>
      <c r="H228" s="687"/>
      <c r="I228" s="595">
        <v>6.2937169999999999E-3</v>
      </c>
      <c r="J228" s="687">
        <v>148</v>
      </c>
      <c r="K228" s="687">
        <v>38</v>
      </c>
      <c r="L228" s="715">
        <v>0.18763650000000001</v>
      </c>
      <c r="M228" s="715">
        <v>4.7952710000000003E-2</v>
      </c>
      <c r="N228" s="715">
        <v>0.1101138</v>
      </c>
      <c r="O228" s="715">
        <v>0.30126039999999998</v>
      </c>
      <c r="P228" s="687">
        <v>2</v>
      </c>
      <c r="Q228" s="687">
        <v>2</v>
      </c>
      <c r="R228" s="715"/>
      <c r="S228" s="715"/>
      <c r="T228" s="715"/>
      <c r="U228" s="715"/>
      <c r="V228" s="687">
        <v>150</v>
      </c>
      <c r="W228" s="687">
        <v>40</v>
      </c>
      <c r="X228" s="484">
        <v>0.19922290000000001</v>
      </c>
      <c r="Y228" s="715">
        <v>5.3420040000000002E-2</v>
      </c>
      <c r="Z228" s="484">
        <v>0.11349819999999999</v>
      </c>
      <c r="AA228" s="484">
        <v>0.32589269999999998</v>
      </c>
    </row>
    <row r="229" spans="1:27" x14ac:dyDescent="0.25">
      <c r="A229" s="396" t="s">
        <v>530</v>
      </c>
      <c r="B229" s="396" t="s">
        <v>28</v>
      </c>
      <c r="C229" s="203" t="s">
        <v>91</v>
      </c>
      <c r="D229" s="204" t="s">
        <v>115</v>
      </c>
      <c r="E229" s="396" t="s">
        <v>524</v>
      </c>
      <c r="F229" s="396" t="s">
        <v>272</v>
      </c>
      <c r="G229" s="747"/>
      <c r="H229" s="747"/>
      <c r="I229" s="799"/>
      <c r="J229" s="747"/>
      <c r="K229" s="747"/>
      <c r="L229" s="748"/>
      <c r="M229" s="748"/>
      <c r="N229" s="748"/>
      <c r="O229" s="748"/>
      <c r="P229" s="747"/>
      <c r="Q229" s="747"/>
      <c r="R229" s="748"/>
      <c r="S229" s="748"/>
      <c r="T229" s="748"/>
      <c r="U229" s="748"/>
      <c r="V229" s="747"/>
      <c r="W229" s="747"/>
      <c r="X229" s="748"/>
      <c r="Y229" s="748"/>
      <c r="Z229" s="748"/>
      <c r="AA229" s="748"/>
    </row>
    <row r="230" spans="1:27" x14ac:dyDescent="0.25">
      <c r="A230" s="396" t="s">
        <v>530</v>
      </c>
      <c r="B230" s="396" t="s">
        <v>28</v>
      </c>
      <c r="C230" s="203" t="s">
        <v>91</v>
      </c>
      <c r="D230" s="204" t="s">
        <v>115</v>
      </c>
      <c r="E230" s="396" t="s">
        <v>524</v>
      </c>
      <c r="F230" s="396" t="s">
        <v>278</v>
      </c>
      <c r="G230" s="747"/>
      <c r="H230" s="747"/>
      <c r="I230" s="799"/>
      <c r="J230" s="747"/>
      <c r="K230" s="747"/>
      <c r="L230" s="748"/>
      <c r="M230" s="748"/>
      <c r="N230" s="748"/>
      <c r="O230" s="748"/>
      <c r="P230" s="747"/>
      <c r="Q230" s="747"/>
      <c r="R230" s="748"/>
      <c r="S230" s="748"/>
      <c r="T230" s="748"/>
      <c r="U230" s="748"/>
      <c r="V230" s="747"/>
      <c r="W230" s="747"/>
      <c r="X230" s="748"/>
      <c r="Y230" s="748"/>
      <c r="Z230" s="748"/>
      <c r="AA230" s="748"/>
    </row>
    <row r="231" spans="1:27" x14ac:dyDescent="0.25">
      <c r="A231" s="396" t="s">
        <v>530</v>
      </c>
      <c r="B231" s="396" t="s">
        <v>28</v>
      </c>
      <c r="C231" s="203" t="s">
        <v>91</v>
      </c>
      <c r="D231" s="204" t="s">
        <v>115</v>
      </c>
      <c r="E231" s="396" t="s">
        <v>526</v>
      </c>
      <c r="F231" s="396" t="s">
        <v>272</v>
      </c>
      <c r="G231" s="747"/>
      <c r="H231" s="747"/>
      <c r="I231" s="799"/>
      <c r="J231" s="747"/>
      <c r="K231" s="747"/>
      <c r="L231" s="748"/>
      <c r="M231" s="748"/>
      <c r="N231" s="748"/>
      <c r="O231" s="748"/>
      <c r="P231" s="747"/>
      <c r="Q231" s="747"/>
      <c r="R231" s="748"/>
      <c r="S231" s="748"/>
      <c r="T231" s="748"/>
      <c r="U231" s="748"/>
      <c r="V231" s="747"/>
      <c r="W231" s="747"/>
      <c r="X231" s="748"/>
      <c r="Y231" s="748"/>
      <c r="Z231" s="748"/>
      <c r="AA231" s="748"/>
    </row>
    <row r="232" spans="1:27" x14ac:dyDescent="0.25">
      <c r="A232" s="396" t="s">
        <v>530</v>
      </c>
      <c r="B232" s="396" t="s">
        <v>28</v>
      </c>
      <c r="C232" s="203" t="s">
        <v>91</v>
      </c>
      <c r="D232" s="204" t="s">
        <v>115</v>
      </c>
      <c r="E232" s="396" t="s">
        <v>526</v>
      </c>
      <c r="F232" s="396" t="s">
        <v>278</v>
      </c>
      <c r="G232" s="747"/>
      <c r="H232" s="747"/>
      <c r="I232" s="799"/>
      <c r="J232" s="747"/>
      <c r="K232" s="747"/>
      <c r="L232" s="748"/>
      <c r="M232" s="748"/>
      <c r="N232" s="748"/>
      <c r="O232" s="748"/>
      <c r="P232" s="747"/>
      <c r="Q232" s="747"/>
      <c r="R232" s="748"/>
      <c r="S232" s="748"/>
      <c r="T232" s="748"/>
      <c r="U232" s="748"/>
      <c r="V232" s="747"/>
      <c r="W232" s="747"/>
      <c r="X232" s="748"/>
      <c r="Y232" s="748"/>
      <c r="Z232" s="748"/>
      <c r="AA232" s="748"/>
    </row>
    <row r="233" spans="1:27" x14ac:dyDescent="0.25">
      <c r="A233" s="390" t="s">
        <v>530</v>
      </c>
      <c r="B233" s="390" t="s">
        <v>28</v>
      </c>
      <c r="C233" s="390" t="s">
        <v>87</v>
      </c>
      <c r="D233" s="69" t="s">
        <v>115</v>
      </c>
      <c r="E233" s="68" t="s">
        <v>525</v>
      </c>
      <c r="F233" s="69" t="s">
        <v>280</v>
      </c>
      <c r="G233" s="687"/>
      <c r="H233" s="687"/>
      <c r="I233" s="739"/>
      <c r="J233" s="687"/>
      <c r="K233" s="687"/>
      <c r="L233" s="715"/>
      <c r="M233" s="715"/>
      <c r="N233" s="715"/>
      <c r="O233" s="715"/>
      <c r="P233" s="687"/>
      <c r="Q233" s="687"/>
      <c r="R233" s="715"/>
      <c r="S233" s="715"/>
      <c r="T233" s="715"/>
      <c r="U233" s="715"/>
      <c r="V233" s="687"/>
      <c r="W233" s="687"/>
      <c r="X233" s="715"/>
      <c r="Y233" s="715"/>
      <c r="Z233" s="715"/>
      <c r="AA233" s="715"/>
    </row>
    <row r="234" spans="1:27" x14ac:dyDescent="0.25">
      <c r="A234" s="390" t="s">
        <v>530</v>
      </c>
      <c r="B234" s="390" t="s">
        <v>28</v>
      </c>
      <c r="C234" s="390" t="s">
        <v>87</v>
      </c>
      <c r="D234" s="69" t="s">
        <v>115</v>
      </c>
      <c r="E234" s="68" t="s">
        <v>527</v>
      </c>
      <c r="F234" s="69" t="s">
        <v>280</v>
      </c>
      <c r="G234" s="687"/>
      <c r="H234" s="687"/>
      <c r="I234" s="739"/>
      <c r="J234" s="687"/>
      <c r="K234" s="687"/>
      <c r="L234" s="715"/>
      <c r="M234" s="715"/>
      <c r="N234" s="715"/>
      <c r="O234" s="715"/>
      <c r="P234" s="687"/>
      <c r="Q234" s="687"/>
      <c r="R234" s="715"/>
      <c r="S234" s="715"/>
      <c r="T234" s="715"/>
      <c r="U234" s="715"/>
      <c r="V234" s="687"/>
      <c r="W234" s="687"/>
      <c r="X234" s="715"/>
      <c r="Y234" s="715"/>
      <c r="Z234" s="715"/>
      <c r="AA234" s="715"/>
    </row>
    <row r="235" spans="1:27" x14ac:dyDescent="0.25">
      <c r="A235" s="390" t="s">
        <v>530</v>
      </c>
      <c r="B235" s="390" t="s">
        <v>28</v>
      </c>
      <c r="C235" s="390" t="s">
        <v>87</v>
      </c>
      <c r="D235" s="69" t="s">
        <v>115</v>
      </c>
      <c r="E235" s="69" t="s">
        <v>277</v>
      </c>
      <c r="F235" s="68" t="s">
        <v>276</v>
      </c>
      <c r="G235" s="687"/>
      <c r="H235" s="687"/>
      <c r="I235" s="739"/>
      <c r="J235" s="687"/>
      <c r="K235" s="687"/>
      <c r="L235" s="715"/>
      <c r="M235" s="715"/>
      <c r="N235" s="715"/>
      <c r="O235" s="715"/>
      <c r="P235" s="687"/>
      <c r="Q235" s="687"/>
      <c r="R235" s="715"/>
      <c r="S235" s="715"/>
      <c r="T235" s="715"/>
      <c r="U235" s="715"/>
      <c r="V235" s="687"/>
      <c r="W235" s="687"/>
      <c r="X235" s="715"/>
      <c r="Y235" s="715"/>
      <c r="Z235" s="715"/>
      <c r="AA235" s="715"/>
    </row>
    <row r="236" spans="1:27" x14ac:dyDescent="0.25">
      <c r="A236" s="390" t="s">
        <v>530</v>
      </c>
      <c r="B236" s="390" t="s">
        <v>28</v>
      </c>
      <c r="C236" s="390" t="s">
        <v>87</v>
      </c>
      <c r="D236" s="69" t="s">
        <v>115</v>
      </c>
      <c r="E236" s="69" t="s">
        <v>277</v>
      </c>
      <c r="F236" s="68" t="s">
        <v>279</v>
      </c>
      <c r="G236" s="687"/>
      <c r="H236" s="687"/>
      <c r="I236" s="739"/>
      <c r="J236" s="687"/>
      <c r="K236" s="687"/>
      <c r="L236" s="715"/>
      <c r="M236" s="715"/>
      <c r="N236" s="715"/>
      <c r="O236" s="715"/>
      <c r="P236" s="687"/>
      <c r="Q236" s="687"/>
      <c r="R236" s="715"/>
      <c r="S236" s="715"/>
      <c r="T236" s="715"/>
      <c r="U236" s="715"/>
      <c r="V236" s="687"/>
      <c r="W236" s="687"/>
      <c r="X236" s="715"/>
      <c r="Y236" s="715"/>
      <c r="Z236" s="715"/>
      <c r="AA236" s="715"/>
    </row>
    <row r="237" spans="1:27" x14ac:dyDescent="0.25">
      <c r="A237" s="392" t="s">
        <v>530</v>
      </c>
      <c r="B237" s="392" t="s">
        <v>28</v>
      </c>
      <c r="C237" s="16" t="s">
        <v>91</v>
      </c>
      <c r="D237" s="14" t="s">
        <v>115</v>
      </c>
      <c r="E237" s="14" t="s">
        <v>277</v>
      </c>
      <c r="F237" s="14" t="s">
        <v>280</v>
      </c>
      <c r="G237" s="616">
        <v>14</v>
      </c>
      <c r="H237" s="616">
        <v>1234.55</v>
      </c>
      <c r="I237" s="503">
        <v>1.2827679999999999E-2</v>
      </c>
      <c r="J237" s="616">
        <v>325</v>
      </c>
      <c r="K237" s="616">
        <v>97</v>
      </c>
      <c r="L237" s="487">
        <v>0.219057</v>
      </c>
      <c r="M237" s="617">
        <v>4.9624950000000001E-2</v>
      </c>
      <c r="N237" s="487">
        <v>0.1362622</v>
      </c>
      <c r="O237" s="487">
        <v>0.33277699999999999</v>
      </c>
      <c r="P237" s="616">
        <v>4</v>
      </c>
      <c r="Q237" s="616">
        <v>3</v>
      </c>
      <c r="R237" s="487"/>
      <c r="S237" s="617"/>
      <c r="T237" s="487"/>
      <c r="U237" s="487"/>
      <c r="V237" s="616">
        <v>329</v>
      </c>
      <c r="W237" s="616">
        <v>100</v>
      </c>
      <c r="X237" s="487">
        <v>0.22523869999999999</v>
      </c>
      <c r="Y237" s="617">
        <v>5.1213000000000002E-2</v>
      </c>
      <c r="Z237" s="487">
        <v>0.1397176</v>
      </c>
      <c r="AA237" s="487">
        <v>0.34227990000000003</v>
      </c>
    </row>
    <row r="238" spans="1:27" x14ac:dyDescent="0.25">
      <c r="A238" s="392" t="s">
        <v>530</v>
      </c>
      <c r="B238" s="392" t="s">
        <v>28</v>
      </c>
      <c r="C238" s="14" t="s">
        <v>84</v>
      </c>
      <c r="D238" s="14" t="s">
        <v>115</v>
      </c>
      <c r="E238" s="14" t="s">
        <v>277</v>
      </c>
      <c r="F238" s="16" t="s">
        <v>276</v>
      </c>
      <c r="G238" s="616"/>
      <c r="H238" s="616"/>
      <c r="I238" s="738"/>
      <c r="J238" s="616"/>
      <c r="K238" s="616"/>
      <c r="L238" s="617"/>
      <c r="M238" s="617"/>
      <c r="N238" s="617"/>
      <c r="O238" s="617"/>
      <c r="P238" s="616"/>
      <c r="Q238" s="616"/>
      <c r="R238" s="617"/>
      <c r="S238" s="617"/>
      <c r="T238" s="617"/>
      <c r="U238" s="617"/>
      <c r="V238" s="616"/>
      <c r="W238" s="616"/>
      <c r="X238" s="617"/>
      <c r="Y238" s="617"/>
      <c r="Z238" s="617"/>
      <c r="AA238" s="617"/>
    </row>
    <row r="239" spans="1:27" x14ac:dyDescent="0.25">
      <c r="A239" s="392" t="s">
        <v>530</v>
      </c>
      <c r="B239" s="392" t="s">
        <v>28</v>
      </c>
      <c r="C239" s="14" t="s">
        <v>84</v>
      </c>
      <c r="D239" s="14" t="s">
        <v>115</v>
      </c>
      <c r="E239" s="14" t="s">
        <v>277</v>
      </c>
      <c r="F239" s="16" t="s">
        <v>279</v>
      </c>
      <c r="G239" s="616"/>
      <c r="H239" s="616"/>
      <c r="I239" s="738"/>
      <c r="J239" s="616"/>
      <c r="K239" s="616"/>
      <c r="L239" s="617"/>
      <c r="M239" s="617"/>
      <c r="N239" s="617"/>
      <c r="O239" s="617"/>
      <c r="P239" s="616"/>
      <c r="Q239" s="616"/>
      <c r="R239" s="617"/>
      <c r="S239" s="617"/>
      <c r="T239" s="617"/>
      <c r="U239" s="617"/>
      <c r="V239" s="616"/>
      <c r="W239" s="616"/>
      <c r="X239" s="617"/>
      <c r="Y239" s="617"/>
      <c r="Z239" s="617"/>
      <c r="AA239" s="617"/>
    </row>
    <row r="240" spans="1:27" x14ac:dyDescent="0.25">
      <c r="A240" s="392" t="s">
        <v>530</v>
      </c>
      <c r="B240" s="392" t="s">
        <v>28</v>
      </c>
      <c r="C240" s="14" t="s">
        <v>84</v>
      </c>
      <c r="D240" s="14" t="s">
        <v>115</v>
      </c>
      <c r="E240" s="16" t="s">
        <v>525</v>
      </c>
      <c r="F240" s="14" t="s">
        <v>280</v>
      </c>
      <c r="G240" s="616"/>
      <c r="H240" s="616"/>
      <c r="I240" s="738"/>
      <c r="J240" s="616"/>
      <c r="K240" s="616"/>
      <c r="L240" s="617"/>
      <c r="M240" s="617"/>
      <c r="N240" s="617"/>
      <c r="O240" s="617"/>
      <c r="P240" s="616"/>
      <c r="Q240" s="616"/>
      <c r="R240" s="617"/>
      <c r="S240" s="617"/>
      <c r="T240" s="617"/>
      <c r="U240" s="617"/>
      <c r="V240" s="616"/>
      <c r="W240" s="616"/>
      <c r="X240" s="617"/>
      <c r="Y240" s="617"/>
      <c r="Z240" s="617"/>
      <c r="AA240" s="617"/>
    </row>
    <row r="241" spans="1:27" x14ac:dyDescent="0.25">
      <c r="A241" s="392" t="s">
        <v>530</v>
      </c>
      <c r="B241" s="392" t="s">
        <v>28</v>
      </c>
      <c r="C241" s="14" t="s">
        <v>84</v>
      </c>
      <c r="D241" s="14" t="s">
        <v>115</v>
      </c>
      <c r="E241" s="16" t="s">
        <v>527</v>
      </c>
      <c r="F241" s="14" t="s">
        <v>280</v>
      </c>
      <c r="G241" s="616"/>
      <c r="H241" s="616"/>
      <c r="I241" s="738"/>
      <c r="J241" s="616"/>
      <c r="K241" s="616"/>
      <c r="L241" s="617"/>
      <c r="M241" s="617"/>
      <c r="N241" s="617"/>
      <c r="O241" s="617"/>
      <c r="P241" s="616"/>
      <c r="Q241" s="616"/>
      <c r="R241" s="617"/>
      <c r="S241" s="617"/>
      <c r="T241" s="617"/>
      <c r="U241" s="617"/>
      <c r="V241" s="616"/>
      <c r="W241" s="616"/>
      <c r="X241" s="617"/>
      <c r="Y241" s="617"/>
      <c r="Z241" s="617"/>
      <c r="AA241" s="617"/>
    </row>
    <row r="242" spans="1:27" x14ac:dyDescent="0.25">
      <c r="A242" s="392" t="s">
        <v>530</v>
      </c>
      <c r="B242" s="392" t="s">
        <v>28</v>
      </c>
      <c r="C242" s="14" t="s">
        <v>84</v>
      </c>
      <c r="D242" s="16" t="s">
        <v>116</v>
      </c>
      <c r="E242" s="14" t="s">
        <v>277</v>
      </c>
      <c r="F242" s="14" t="s">
        <v>280</v>
      </c>
      <c r="G242" s="616">
        <v>15</v>
      </c>
      <c r="H242" s="616"/>
      <c r="I242" s="503">
        <v>8.5229680000000002E-2</v>
      </c>
      <c r="J242" s="616">
        <v>446</v>
      </c>
      <c r="K242" s="616">
        <v>102</v>
      </c>
      <c r="L242" s="617">
        <v>0.20270940000000001</v>
      </c>
      <c r="M242" s="617">
        <v>4.5997990000000002E-2</v>
      </c>
      <c r="N242" s="617">
        <v>0.1262973</v>
      </c>
      <c r="O242" s="617">
        <v>0.30900179999999999</v>
      </c>
      <c r="P242" s="616">
        <v>4</v>
      </c>
      <c r="Q242" s="616">
        <v>2</v>
      </c>
      <c r="R242" s="617"/>
      <c r="S242" s="617"/>
      <c r="T242" s="617"/>
      <c r="U242" s="617"/>
      <c r="V242" s="616">
        <v>450</v>
      </c>
      <c r="W242" s="616">
        <v>104</v>
      </c>
      <c r="X242" s="487">
        <v>0.20501040000000001</v>
      </c>
      <c r="Y242" s="617">
        <v>4.8184560000000001E-2</v>
      </c>
      <c r="Z242" s="487">
        <v>0.12544810000000001</v>
      </c>
      <c r="AA242" s="487">
        <v>0.3167567</v>
      </c>
    </row>
    <row r="243" spans="1:27" x14ac:dyDescent="0.25">
      <c r="A243" s="392" t="s">
        <v>530</v>
      </c>
      <c r="B243" s="392" t="s">
        <v>28</v>
      </c>
      <c r="C243" s="14" t="s">
        <v>84</v>
      </c>
      <c r="D243" s="16" t="s">
        <v>117</v>
      </c>
      <c r="E243" s="14" t="s">
        <v>277</v>
      </c>
      <c r="F243" s="14" t="s">
        <v>280</v>
      </c>
      <c r="G243" s="616">
        <v>15</v>
      </c>
      <c r="H243" s="616"/>
      <c r="I243" s="503">
        <v>5.4271369999999999E-2</v>
      </c>
      <c r="J243" s="616">
        <v>357</v>
      </c>
      <c r="K243" s="616">
        <v>112</v>
      </c>
      <c r="L243" s="617">
        <v>0.30335570000000001</v>
      </c>
      <c r="M243" s="617">
        <v>5.7407430000000002E-2</v>
      </c>
      <c r="N243" s="617">
        <v>0.20257</v>
      </c>
      <c r="O243" s="617">
        <v>0.42740929999999999</v>
      </c>
      <c r="P243" s="616">
        <v>2</v>
      </c>
      <c r="Q243" s="616">
        <v>2</v>
      </c>
      <c r="R243" s="617"/>
      <c r="S243" s="617"/>
      <c r="T243" s="617"/>
      <c r="U243" s="617"/>
      <c r="V243" s="616">
        <v>359</v>
      </c>
      <c r="W243" s="616">
        <v>114</v>
      </c>
      <c r="X243" s="487">
        <v>0.304508</v>
      </c>
      <c r="Y243" s="617">
        <v>5.7468579999999998E-2</v>
      </c>
      <c r="Z243" s="487">
        <v>0.2035447</v>
      </c>
      <c r="AA243" s="487">
        <v>0.42860150000000002</v>
      </c>
    </row>
    <row r="244" spans="1:27" x14ac:dyDescent="0.25">
      <c r="A244" s="389" t="s">
        <v>530</v>
      </c>
      <c r="B244" s="17" t="s">
        <v>38</v>
      </c>
      <c r="C244" s="389" t="s">
        <v>84</v>
      </c>
      <c r="D244" s="20" t="s">
        <v>115</v>
      </c>
      <c r="E244" s="20" t="s">
        <v>277</v>
      </c>
      <c r="F244" s="20" t="s">
        <v>280</v>
      </c>
      <c r="G244" s="614">
        <v>15</v>
      </c>
      <c r="H244" s="614">
        <v>1901.3</v>
      </c>
      <c r="I244" s="504">
        <v>0.13950109999999999</v>
      </c>
      <c r="J244" s="614">
        <v>803</v>
      </c>
      <c r="K244" s="614">
        <v>214</v>
      </c>
      <c r="L244" s="494">
        <v>0.2420891</v>
      </c>
      <c r="M244" s="615">
        <v>4.3315409999999999E-2</v>
      </c>
      <c r="N244" s="494">
        <v>0.1666406</v>
      </c>
      <c r="O244" s="494">
        <v>0.33784890000000001</v>
      </c>
      <c r="P244" s="614">
        <v>6</v>
      </c>
      <c r="Q244" s="614">
        <v>4</v>
      </c>
      <c r="R244" s="494"/>
      <c r="S244" s="615"/>
      <c r="T244" s="494"/>
      <c r="U244" s="494"/>
      <c r="V244" s="614">
        <v>809</v>
      </c>
      <c r="W244" s="614">
        <v>218</v>
      </c>
      <c r="X244" s="494">
        <v>0.24371889999999999</v>
      </c>
      <c r="Y244" s="615">
        <v>4.4724600000000003E-2</v>
      </c>
      <c r="Z244" s="494">
        <v>0.1660615</v>
      </c>
      <c r="AA244" s="494">
        <v>0.3427656</v>
      </c>
    </row>
    <row r="245" spans="1:27" x14ac:dyDescent="0.25">
      <c r="A245" s="744" t="s">
        <v>530</v>
      </c>
      <c r="B245" s="744" t="s">
        <v>29</v>
      </c>
      <c r="C245" s="744" t="s">
        <v>25</v>
      </c>
      <c r="D245" s="744" t="s">
        <v>523</v>
      </c>
      <c r="E245" s="744" t="s">
        <v>524</v>
      </c>
      <c r="F245" s="744" t="s">
        <v>272</v>
      </c>
      <c r="G245" s="745"/>
      <c r="H245" s="745"/>
      <c r="I245" s="798"/>
      <c r="J245" s="745"/>
      <c r="K245" s="745"/>
      <c r="L245" s="746"/>
      <c r="M245" s="746"/>
      <c r="N245" s="746"/>
      <c r="O245" s="746"/>
      <c r="P245" s="745"/>
      <c r="Q245" s="745"/>
      <c r="R245" s="746"/>
      <c r="S245" s="746"/>
      <c r="T245" s="746"/>
      <c r="U245" s="746"/>
      <c r="V245" s="745"/>
      <c r="W245" s="745"/>
      <c r="X245" s="746"/>
      <c r="Y245" s="746"/>
      <c r="Z245" s="746"/>
      <c r="AA245" s="746"/>
    </row>
    <row r="246" spans="1:27" x14ac:dyDescent="0.25">
      <c r="A246" s="744" t="s">
        <v>530</v>
      </c>
      <c r="B246" s="744" t="s">
        <v>29</v>
      </c>
      <c r="C246" s="744" t="s">
        <v>25</v>
      </c>
      <c r="D246" s="744" t="s">
        <v>523</v>
      </c>
      <c r="E246" s="744" t="s">
        <v>524</v>
      </c>
      <c r="F246" s="744" t="s">
        <v>278</v>
      </c>
      <c r="G246" s="745"/>
      <c r="H246" s="745"/>
      <c r="I246" s="798"/>
      <c r="J246" s="745"/>
      <c r="K246" s="745"/>
      <c r="L246" s="746"/>
      <c r="M246" s="746"/>
      <c r="N246" s="746"/>
      <c r="O246" s="746"/>
      <c r="P246" s="745"/>
      <c r="Q246" s="745"/>
      <c r="R246" s="746"/>
      <c r="S246" s="746"/>
      <c r="T246" s="746"/>
      <c r="U246" s="746"/>
      <c r="V246" s="745"/>
      <c r="W246" s="745"/>
      <c r="X246" s="746"/>
      <c r="Y246" s="746"/>
      <c r="Z246" s="746"/>
      <c r="AA246" s="746"/>
    </row>
    <row r="247" spans="1:27" x14ac:dyDescent="0.25">
      <c r="A247" s="396" t="s">
        <v>530</v>
      </c>
      <c r="B247" s="396" t="s">
        <v>29</v>
      </c>
      <c r="C247" s="396" t="s">
        <v>25</v>
      </c>
      <c r="D247" s="396" t="s">
        <v>523</v>
      </c>
      <c r="E247" s="203" t="s">
        <v>525</v>
      </c>
      <c r="F247" s="204" t="s">
        <v>280</v>
      </c>
      <c r="G247" s="747"/>
      <c r="H247" s="747"/>
      <c r="I247" s="799"/>
      <c r="J247" s="747"/>
      <c r="K247" s="747"/>
      <c r="L247" s="748"/>
      <c r="M247" s="748"/>
      <c r="N247" s="748"/>
      <c r="O247" s="748"/>
      <c r="P247" s="747"/>
      <c r="Q247" s="747"/>
      <c r="R247" s="748"/>
      <c r="S247" s="748"/>
      <c r="T247" s="748"/>
      <c r="U247" s="748"/>
      <c r="V247" s="747"/>
      <c r="W247" s="747"/>
      <c r="X247" s="748"/>
      <c r="Y247" s="748"/>
      <c r="Z247" s="748"/>
      <c r="AA247" s="748"/>
    </row>
    <row r="248" spans="1:27" x14ac:dyDescent="0.25">
      <c r="A248" s="744" t="s">
        <v>530</v>
      </c>
      <c r="B248" s="744" t="s">
        <v>29</v>
      </c>
      <c r="C248" s="744" t="s">
        <v>25</v>
      </c>
      <c r="D248" s="744" t="s">
        <v>523</v>
      </c>
      <c r="E248" s="744" t="s">
        <v>526</v>
      </c>
      <c r="F248" s="744" t="s">
        <v>272</v>
      </c>
      <c r="G248" s="745"/>
      <c r="H248" s="745"/>
      <c r="I248" s="798"/>
      <c r="J248" s="745"/>
      <c r="K248" s="745"/>
      <c r="L248" s="746"/>
      <c r="M248" s="746"/>
      <c r="N248" s="746"/>
      <c r="O248" s="746"/>
      <c r="P248" s="745"/>
      <c r="Q248" s="745"/>
      <c r="R248" s="746"/>
      <c r="S248" s="746"/>
      <c r="T248" s="746"/>
      <c r="U248" s="746"/>
      <c r="V248" s="745"/>
      <c r="W248" s="745"/>
      <c r="X248" s="746"/>
      <c r="Y248" s="746"/>
      <c r="Z248" s="746"/>
      <c r="AA248" s="746"/>
    </row>
    <row r="249" spans="1:27" x14ac:dyDescent="0.25">
      <c r="A249" s="744" t="s">
        <v>530</v>
      </c>
      <c r="B249" s="744" t="s">
        <v>29</v>
      </c>
      <c r="C249" s="744" t="s">
        <v>25</v>
      </c>
      <c r="D249" s="744" t="s">
        <v>523</v>
      </c>
      <c r="E249" s="744" t="s">
        <v>526</v>
      </c>
      <c r="F249" s="744" t="s">
        <v>278</v>
      </c>
      <c r="G249" s="745"/>
      <c r="H249" s="745"/>
      <c r="I249" s="798"/>
      <c r="J249" s="745"/>
      <c r="K249" s="745"/>
      <c r="L249" s="746"/>
      <c r="M249" s="746"/>
      <c r="N249" s="746"/>
      <c r="O249" s="746"/>
      <c r="P249" s="745"/>
      <c r="Q249" s="745"/>
      <c r="R249" s="746"/>
      <c r="S249" s="746"/>
      <c r="T249" s="746"/>
      <c r="U249" s="746"/>
      <c r="V249" s="745"/>
      <c r="W249" s="745"/>
      <c r="X249" s="746"/>
      <c r="Y249" s="746"/>
      <c r="Z249" s="746"/>
      <c r="AA249" s="746"/>
    </row>
    <row r="250" spans="1:27" x14ac:dyDescent="0.25">
      <c r="A250" s="396" t="s">
        <v>530</v>
      </c>
      <c r="B250" s="396" t="s">
        <v>29</v>
      </c>
      <c r="C250" s="396" t="s">
        <v>25</v>
      </c>
      <c r="D250" s="396" t="s">
        <v>523</v>
      </c>
      <c r="E250" s="203" t="s">
        <v>527</v>
      </c>
      <c r="F250" s="204" t="s">
        <v>280</v>
      </c>
      <c r="G250" s="747"/>
      <c r="H250" s="747"/>
      <c r="I250" s="799"/>
      <c r="J250" s="747"/>
      <c r="K250" s="747"/>
      <c r="L250" s="748"/>
      <c r="M250" s="748"/>
      <c r="N250" s="748"/>
      <c r="O250" s="748"/>
      <c r="P250" s="747"/>
      <c r="Q250" s="747"/>
      <c r="R250" s="748"/>
      <c r="S250" s="748"/>
      <c r="T250" s="748"/>
      <c r="U250" s="748"/>
      <c r="V250" s="747"/>
      <c r="W250" s="747"/>
      <c r="X250" s="748"/>
      <c r="Y250" s="748"/>
      <c r="Z250" s="748"/>
      <c r="AA250" s="748"/>
    </row>
    <row r="251" spans="1:27" x14ac:dyDescent="0.25">
      <c r="A251" s="396" t="s">
        <v>530</v>
      </c>
      <c r="B251" s="396" t="s">
        <v>29</v>
      </c>
      <c r="C251" s="396" t="s">
        <v>25</v>
      </c>
      <c r="D251" s="396" t="s">
        <v>523</v>
      </c>
      <c r="E251" s="204" t="s">
        <v>277</v>
      </c>
      <c r="F251" s="203" t="s">
        <v>276</v>
      </c>
      <c r="G251" s="747"/>
      <c r="H251" s="747"/>
      <c r="I251" s="799"/>
      <c r="J251" s="747"/>
      <c r="K251" s="747"/>
      <c r="L251" s="748"/>
      <c r="M251" s="748"/>
      <c r="N251" s="748"/>
      <c r="O251" s="748"/>
      <c r="P251" s="747"/>
      <c r="Q251" s="747"/>
      <c r="R251" s="748"/>
      <c r="S251" s="748"/>
      <c r="T251" s="748"/>
      <c r="U251" s="748"/>
      <c r="V251" s="747"/>
      <c r="W251" s="747"/>
      <c r="X251" s="748"/>
      <c r="Y251" s="748"/>
      <c r="Z251" s="748"/>
      <c r="AA251" s="748"/>
    </row>
    <row r="252" spans="1:27" x14ac:dyDescent="0.25">
      <c r="A252" s="396" t="s">
        <v>530</v>
      </c>
      <c r="B252" s="396" t="s">
        <v>29</v>
      </c>
      <c r="C252" s="396" t="s">
        <v>25</v>
      </c>
      <c r="D252" s="396" t="s">
        <v>523</v>
      </c>
      <c r="E252" s="204" t="s">
        <v>277</v>
      </c>
      <c r="F252" s="203" t="s">
        <v>279</v>
      </c>
      <c r="G252" s="747"/>
      <c r="H252" s="747"/>
      <c r="I252" s="799"/>
      <c r="J252" s="747"/>
      <c r="K252" s="747"/>
      <c r="L252" s="748"/>
      <c r="M252" s="748"/>
      <c r="N252" s="748"/>
      <c r="O252" s="748"/>
      <c r="P252" s="747"/>
      <c r="Q252" s="747"/>
      <c r="R252" s="748"/>
      <c r="S252" s="748"/>
      <c r="T252" s="748"/>
      <c r="U252" s="748"/>
      <c r="V252" s="747"/>
      <c r="W252" s="747"/>
      <c r="X252" s="748"/>
      <c r="Y252" s="748"/>
      <c r="Z252" s="748"/>
      <c r="AA252" s="748"/>
    </row>
    <row r="253" spans="1:27" x14ac:dyDescent="0.25">
      <c r="A253" s="390" t="s">
        <v>530</v>
      </c>
      <c r="B253" s="390" t="s">
        <v>29</v>
      </c>
      <c r="C253" s="390" t="s">
        <v>25</v>
      </c>
      <c r="D253" s="68" t="s">
        <v>116</v>
      </c>
      <c r="E253" s="69" t="s">
        <v>277</v>
      </c>
      <c r="F253" s="69" t="s">
        <v>280</v>
      </c>
      <c r="G253" s="687">
        <v>37</v>
      </c>
      <c r="H253" s="687"/>
      <c r="I253" s="595">
        <v>0.57338429000000002</v>
      </c>
      <c r="J253" s="687">
        <v>2659</v>
      </c>
      <c r="K253" s="687">
        <v>782</v>
      </c>
      <c r="L253" s="484">
        <v>0.2192529</v>
      </c>
      <c r="M253" s="715">
        <v>4.0184890000000001E-2</v>
      </c>
      <c r="N253" s="484">
        <v>0.1498517</v>
      </c>
      <c r="O253" s="484">
        <v>0.30910929999999998</v>
      </c>
      <c r="P253" s="687">
        <v>83</v>
      </c>
      <c r="Q253" s="687">
        <v>57</v>
      </c>
      <c r="R253" s="484">
        <v>0.64419740000000003</v>
      </c>
      <c r="S253" s="715">
        <v>9.1884209999999994E-2</v>
      </c>
      <c r="T253" s="484">
        <v>0.44974463999999997</v>
      </c>
      <c r="U253" s="484">
        <v>0.80042630000000003</v>
      </c>
      <c r="V253" s="687">
        <v>2742</v>
      </c>
      <c r="W253" s="687">
        <v>839</v>
      </c>
      <c r="X253" s="484">
        <v>0.23167869999999999</v>
      </c>
      <c r="Y253" s="715">
        <v>4.116914E-2</v>
      </c>
      <c r="Z253" s="484">
        <v>0.16006899999999999</v>
      </c>
      <c r="AA253" s="484">
        <v>0.32300440000000002</v>
      </c>
    </row>
    <row r="254" spans="1:27" x14ac:dyDescent="0.25">
      <c r="A254" s="744" t="s">
        <v>530</v>
      </c>
      <c r="B254" s="744" t="s">
        <v>29</v>
      </c>
      <c r="C254" s="744" t="s">
        <v>25</v>
      </c>
      <c r="D254" s="744" t="s">
        <v>528</v>
      </c>
      <c r="E254" s="744" t="s">
        <v>524</v>
      </c>
      <c r="F254" s="744" t="s">
        <v>272</v>
      </c>
      <c r="G254" s="745"/>
      <c r="H254" s="745"/>
      <c r="I254" s="798"/>
      <c r="J254" s="745"/>
      <c r="K254" s="745"/>
      <c r="L254" s="746"/>
      <c r="M254" s="746"/>
      <c r="N254" s="746"/>
      <c r="O254" s="746"/>
      <c r="P254" s="745"/>
      <c r="Q254" s="745"/>
      <c r="R254" s="746"/>
      <c r="S254" s="746"/>
      <c r="T254" s="746"/>
      <c r="U254" s="746"/>
      <c r="V254" s="745"/>
      <c r="W254" s="745"/>
      <c r="X254" s="746"/>
      <c r="Y254" s="746"/>
      <c r="Z254" s="746"/>
      <c r="AA254" s="746"/>
    </row>
    <row r="255" spans="1:27" x14ac:dyDescent="0.25">
      <c r="A255" s="744" t="s">
        <v>530</v>
      </c>
      <c r="B255" s="744" t="s">
        <v>29</v>
      </c>
      <c r="C255" s="744" t="s">
        <v>25</v>
      </c>
      <c r="D255" s="744" t="s">
        <v>528</v>
      </c>
      <c r="E255" s="744" t="s">
        <v>524</v>
      </c>
      <c r="F255" s="744" t="s">
        <v>278</v>
      </c>
      <c r="G255" s="745"/>
      <c r="H255" s="745"/>
      <c r="I255" s="798"/>
      <c r="J255" s="745"/>
      <c r="K255" s="745"/>
      <c r="L255" s="746"/>
      <c r="M255" s="746"/>
      <c r="N255" s="746"/>
      <c r="O255" s="746"/>
      <c r="P255" s="745"/>
      <c r="Q255" s="745"/>
      <c r="R255" s="746"/>
      <c r="S255" s="746"/>
      <c r="T255" s="746"/>
      <c r="U255" s="746"/>
      <c r="V255" s="745"/>
      <c r="W255" s="745"/>
      <c r="X255" s="746"/>
      <c r="Y255" s="746"/>
      <c r="Z255" s="746"/>
      <c r="AA255" s="746"/>
    </row>
    <row r="256" spans="1:27" x14ac:dyDescent="0.25">
      <c r="A256" s="396" t="s">
        <v>530</v>
      </c>
      <c r="B256" s="396" t="s">
        <v>29</v>
      </c>
      <c r="C256" s="396" t="s">
        <v>25</v>
      </c>
      <c r="D256" s="396" t="s">
        <v>528</v>
      </c>
      <c r="E256" s="203" t="s">
        <v>525</v>
      </c>
      <c r="F256" s="204" t="s">
        <v>280</v>
      </c>
      <c r="G256" s="747"/>
      <c r="H256" s="747"/>
      <c r="I256" s="799"/>
      <c r="J256" s="747"/>
      <c r="K256" s="747"/>
      <c r="L256" s="748"/>
      <c r="M256" s="748"/>
      <c r="N256" s="748"/>
      <c r="O256" s="748"/>
      <c r="P256" s="747"/>
      <c r="Q256" s="747"/>
      <c r="R256" s="748"/>
      <c r="S256" s="748"/>
      <c r="T256" s="748"/>
      <c r="U256" s="748"/>
      <c r="V256" s="747"/>
      <c r="W256" s="747"/>
      <c r="X256" s="748"/>
      <c r="Y256" s="748"/>
      <c r="Z256" s="748"/>
      <c r="AA256" s="748"/>
    </row>
    <row r="257" spans="1:27" x14ac:dyDescent="0.25">
      <c r="A257" s="744" t="s">
        <v>530</v>
      </c>
      <c r="B257" s="744" t="s">
        <v>29</v>
      </c>
      <c r="C257" s="744" t="s">
        <v>25</v>
      </c>
      <c r="D257" s="744" t="s">
        <v>528</v>
      </c>
      <c r="E257" s="744" t="s">
        <v>526</v>
      </c>
      <c r="F257" s="744" t="s">
        <v>272</v>
      </c>
      <c r="G257" s="745"/>
      <c r="H257" s="745"/>
      <c r="I257" s="798"/>
      <c r="J257" s="745"/>
      <c r="K257" s="745"/>
      <c r="L257" s="746"/>
      <c r="M257" s="746"/>
      <c r="N257" s="746"/>
      <c r="O257" s="746"/>
      <c r="P257" s="745"/>
      <c r="Q257" s="745"/>
      <c r="R257" s="746"/>
      <c r="S257" s="746"/>
      <c r="T257" s="746"/>
      <c r="U257" s="746"/>
      <c r="V257" s="745"/>
      <c r="W257" s="745"/>
      <c r="X257" s="746"/>
      <c r="Y257" s="746"/>
      <c r="Z257" s="746"/>
      <c r="AA257" s="746"/>
    </row>
    <row r="258" spans="1:27" x14ac:dyDescent="0.25">
      <c r="A258" s="744" t="s">
        <v>530</v>
      </c>
      <c r="B258" s="744" t="s">
        <v>29</v>
      </c>
      <c r="C258" s="744" t="s">
        <v>25</v>
      </c>
      <c r="D258" s="744" t="s">
        <v>528</v>
      </c>
      <c r="E258" s="744" t="s">
        <v>526</v>
      </c>
      <c r="F258" s="744" t="s">
        <v>278</v>
      </c>
      <c r="G258" s="745"/>
      <c r="H258" s="745"/>
      <c r="I258" s="798"/>
      <c r="J258" s="745"/>
      <c r="K258" s="745"/>
      <c r="L258" s="746"/>
      <c r="M258" s="746"/>
      <c r="N258" s="746"/>
      <c r="O258" s="746"/>
      <c r="P258" s="745"/>
      <c r="Q258" s="745"/>
      <c r="R258" s="746"/>
      <c r="S258" s="746"/>
      <c r="T258" s="746"/>
      <c r="U258" s="746"/>
      <c r="V258" s="745"/>
      <c r="W258" s="745"/>
      <c r="X258" s="746"/>
      <c r="Y258" s="746"/>
      <c r="Z258" s="746"/>
      <c r="AA258" s="746"/>
    </row>
    <row r="259" spans="1:27" x14ac:dyDescent="0.25">
      <c r="A259" s="396" t="s">
        <v>530</v>
      </c>
      <c r="B259" s="396" t="s">
        <v>29</v>
      </c>
      <c r="C259" s="396" t="s">
        <v>25</v>
      </c>
      <c r="D259" s="396" t="s">
        <v>528</v>
      </c>
      <c r="E259" s="203" t="s">
        <v>527</v>
      </c>
      <c r="F259" s="204" t="s">
        <v>280</v>
      </c>
      <c r="G259" s="747"/>
      <c r="H259" s="747"/>
      <c r="I259" s="799"/>
      <c r="J259" s="747"/>
      <c r="K259" s="747"/>
      <c r="L259" s="748"/>
      <c r="M259" s="748"/>
      <c r="N259" s="748"/>
      <c r="O259" s="748"/>
      <c r="P259" s="747"/>
      <c r="Q259" s="747"/>
      <c r="R259" s="748"/>
      <c r="S259" s="748"/>
      <c r="T259" s="748"/>
      <c r="U259" s="748"/>
      <c r="V259" s="747"/>
      <c r="W259" s="747"/>
      <c r="X259" s="748"/>
      <c r="Y259" s="748"/>
      <c r="Z259" s="748"/>
      <c r="AA259" s="748"/>
    </row>
    <row r="260" spans="1:27" x14ac:dyDescent="0.25">
      <c r="A260" s="396" t="s">
        <v>530</v>
      </c>
      <c r="B260" s="396" t="s">
        <v>29</v>
      </c>
      <c r="C260" s="396" t="s">
        <v>25</v>
      </c>
      <c r="D260" s="396" t="s">
        <v>528</v>
      </c>
      <c r="E260" s="204" t="s">
        <v>277</v>
      </c>
      <c r="F260" s="203" t="s">
        <v>276</v>
      </c>
      <c r="G260" s="747"/>
      <c r="H260" s="747"/>
      <c r="I260" s="799"/>
      <c r="J260" s="747"/>
      <c r="K260" s="747"/>
      <c r="L260" s="748"/>
      <c r="M260" s="748"/>
      <c r="N260" s="748"/>
      <c r="O260" s="748"/>
      <c r="P260" s="747"/>
      <c r="Q260" s="747"/>
      <c r="R260" s="748"/>
      <c r="S260" s="748"/>
      <c r="T260" s="748"/>
      <c r="U260" s="748"/>
      <c r="V260" s="747"/>
      <c r="W260" s="747"/>
      <c r="X260" s="748"/>
      <c r="Y260" s="748"/>
      <c r="Z260" s="748"/>
      <c r="AA260" s="748"/>
    </row>
    <row r="261" spans="1:27" x14ac:dyDescent="0.25">
      <c r="A261" s="396" t="s">
        <v>530</v>
      </c>
      <c r="B261" s="396" t="s">
        <v>29</v>
      </c>
      <c r="C261" s="396" t="s">
        <v>25</v>
      </c>
      <c r="D261" s="396" t="s">
        <v>528</v>
      </c>
      <c r="E261" s="204" t="s">
        <v>277</v>
      </c>
      <c r="F261" s="203" t="s">
        <v>279</v>
      </c>
      <c r="G261" s="747"/>
      <c r="H261" s="747"/>
      <c r="I261" s="799"/>
      <c r="J261" s="747"/>
      <c r="K261" s="747"/>
      <c r="L261" s="748"/>
      <c r="M261" s="748"/>
      <c r="N261" s="748"/>
      <c r="O261" s="748"/>
      <c r="P261" s="747"/>
      <c r="Q261" s="747"/>
      <c r="R261" s="748"/>
      <c r="S261" s="748"/>
      <c r="T261" s="748"/>
      <c r="U261" s="748"/>
      <c r="V261" s="747"/>
      <c r="W261" s="747"/>
      <c r="X261" s="748"/>
      <c r="Y261" s="748"/>
      <c r="Z261" s="748"/>
      <c r="AA261" s="748"/>
    </row>
    <row r="262" spans="1:27" x14ac:dyDescent="0.25">
      <c r="A262" s="390" t="s">
        <v>530</v>
      </c>
      <c r="B262" s="390" t="s">
        <v>29</v>
      </c>
      <c r="C262" s="390" t="s">
        <v>25</v>
      </c>
      <c r="D262" s="68" t="s">
        <v>117</v>
      </c>
      <c r="E262" s="69" t="s">
        <v>277</v>
      </c>
      <c r="F262" s="69" t="s">
        <v>280</v>
      </c>
      <c r="G262" s="687">
        <v>37</v>
      </c>
      <c r="H262" s="687"/>
      <c r="I262" s="595">
        <v>0.14455398999999999</v>
      </c>
      <c r="J262" s="687">
        <v>627</v>
      </c>
      <c r="K262" s="687">
        <v>231</v>
      </c>
      <c r="L262" s="484">
        <v>0.30986459999999999</v>
      </c>
      <c r="M262" s="715">
        <v>4.5355979999999997E-2</v>
      </c>
      <c r="N262" s="484">
        <v>0.22766549999999999</v>
      </c>
      <c r="O262" s="484">
        <v>0.40613559999999999</v>
      </c>
      <c r="P262" s="687">
        <v>13</v>
      </c>
      <c r="Q262" s="687">
        <v>10</v>
      </c>
      <c r="R262" s="484"/>
      <c r="S262" s="715"/>
      <c r="T262" s="484"/>
      <c r="U262" s="484"/>
      <c r="V262" s="687">
        <v>640</v>
      </c>
      <c r="W262" s="687">
        <v>241</v>
      </c>
      <c r="X262" s="484">
        <v>0.31687799999999999</v>
      </c>
      <c r="Y262" s="715">
        <v>4.3238520000000003E-2</v>
      </c>
      <c r="Z262" s="484">
        <v>0.23785980000000001</v>
      </c>
      <c r="AA262" s="484">
        <v>0.40809069999999997</v>
      </c>
    </row>
    <row r="263" spans="1:27" x14ac:dyDescent="0.25">
      <c r="A263" s="396" t="s">
        <v>530</v>
      </c>
      <c r="B263" s="396" t="s">
        <v>29</v>
      </c>
      <c r="C263" s="203" t="s">
        <v>89</v>
      </c>
      <c r="D263" s="204" t="s">
        <v>115</v>
      </c>
      <c r="E263" s="396" t="s">
        <v>524</v>
      </c>
      <c r="F263" s="396" t="s">
        <v>272</v>
      </c>
      <c r="G263" s="747"/>
      <c r="H263" s="747"/>
      <c r="I263" s="799"/>
      <c r="J263" s="747"/>
      <c r="K263" s="747"/>
      <c r="L263" s="748"/>
      <c r="M263" s="748"/>
      <c r="N263" s="748"/>
      <c r="O263" s="748"/>
      <c r="P263" s="747"/>
      <c r="Q263" s="747"/>
      <c r="R263" s="748"/>
      <c r="S263" s="748"/>
      <c r="T263" s="748"/>
      <c r="U263" s="748"/>
      <c r="V263" s="747"/>
      <c r="W263" s="747"/>
      <c r="X263" s="748"/>
      <c r="Y263" s="748"/>
      <c r="Z263" s="748"/>
      <c r="AA263" s="748"/>
    </row>
    <row r="264" spans="1:27" x14ac:dyDescent="0.25">
      <c r="A264" s="396" t="s">
        <v>530</v>
      </c>
      <c r="B264" s="396" t="s">
        <v>29</v>
      </c>
      <c r="C264" s="203" t="s">
        <v>89</v>
      </c>
      <c r="D264" s="204" t="s">
        <v>115</v>
      </c>
      <c r="E264" s="396" t="s">
        <v>524</v>
      </c>
      <c r="F264" s="396" t="s">
        <v>278</v>
      </c>
      <c r="G264" s="747"/>
      <c r="H264" s="747"/>
      <c r="I264" s="799"/>
      <c r="J264" s="747"/>
      <c r="K264" s="747"/>
      <c r="L264" s="748"/>
      <c r="M264" s="748"/>
      <c r="N264" s="748"/>
      <c r="O264" s="748"/>
      <c r="P264" s="747"/>
      <c r="Q264" s="747"/>
      <c r="R264" s="748"/>
      <c r="S264" s="748"/>
      <c r="T264" s="748"/>
      <c r="U264" s="748"/>
      <c r="V264" s="747"/>
      <c r="W264" s="747"/>
      <c r="X264" s="748"/>
      <c r="Y264" s="748"/>
      <c r="Z264" s="748"/>
      <c r="AA264" s="748"/>
    </row>
    <row r="265" spans="1:27" x14ac:dyDescent="0.25">
      <c r="A265" s="396" t="s">
        <v>530</v>
      </c>
      <c r="B265" s="396" t="s">
        <v>29</v>
      </c>
      <c r="C265" s="203" t="s">
        <v>89</v>
      </c>
      <c r="D265" s="204" t="s">
        <v>115</v>
      </c>
      <c r="E265" s="396" t="s">
        <v>526</v>
      </c>
      <c r="F265" s="396" t="s">
        <v>272</v>
      </c>
      <c r="G265" s="747"/>
      <c r="H265" s="747"/>
      <c r="I265" s="799"/>
      <c r="J265" s="747"/>
      <c r="K265" s="747"/>
      <c r="L265" s="748"/>
      <c r="M265" s="748"/>
      <c r="N265" s="748"/>
      <c r="O265" s="748"/>
      <c r="P265" s="747"/>
      <c r="Q265" s="747"/>
      <c r="R265" s="748"/>
      <c r="S265" s="748"/>
      <c r="T265" s="748"/>
      <c r="U265" s="748"/>
      <c r="V265" s="747"/>
      <c r="W265" s="747"/>
      <c r="X265" s="748"/>
      <c r="Y265" s="748"/>
      <c r="Z265" s="748"/>
      <c r="AA265" s="748"/>
    </row>
    <row r="266" spans="1:27" x14ac:dyDescent="0.25">
      <c r="A266" s="396" t="s">
        <v>530</v>
      </c>
      <c r="B266" s="396" t="s">
        <v>29</v>
      </c>
      <c r="C266" s="203" t="s">
        <v>89</v>
      </c>
      <c r="D266" s="204" t="s">
        <v>115</v>
      </c>
      <c r="E266" s="396" t="s">
        <v>526</v>
      </c>
      <c r="F266" s="396" t="s">
        <v>278</v>
      </c>
      <c r="G266" s="747"/>
      <c r="H266" s="747"/>
      <c r="I266" s="799"/>
      <c r="J266" s="747"/>
      <c r="K266" s="747"/>
      <c r="L266" s="748"/>
      <c r="M266" s="748"/>
      <c r="N266" s="748"/>
      <c r="O266" s="748"/>
      <c r="P266" s="747"/>
      <c r="Q266" s="747"/>
      <c r="R266" s="748"/>
      <c r="S266" s="748"/>
      <c r="T266" s="748"/>
      <c r="U266" s="748"/>
      <c r="V266" s="747"/>
      <c r="W266" s="747"/>
      <c r="X266" s="748"/>
      <c r="Y266" s="748"/>
      <c r="Z266" s="748"/>
      <c r="AA266" s="748"/>
    </row>
    <row r="267" spans="1:27" x14ac:dyDescent="0.25">
      <c r="A267" s="390" t="s">
        <v>530</v>
      </c>
      <c r="B267" s="390" t="s">
        <v>29</v>
      </c>
      <c r="C267" s="390" t="s">
        <v>25</v>
      </c>
      <c r="D267" s="69" t="s">
        <v>115</v>
      </c>
      <c r="E267" s="68" t="s">
        <v>525</v>
      </c>
      <c r="F267" s="69" t="s">
        <v>280</v>
      </c>
      <c r="G267" s="687"/>
      <c r="H267" s="687"/>
      <c r="I267" s="739"/>
      <c r="J267" s="687"/>
      <c r="K267" s="687"/>
      <c r="L267" s="715"/>
      <c r="M267" s="715"/>
      <c r="N267" s="715"/>
      <c r="O267" s="715"/>
      <c r="P267" s="687"/>
      <c r="Q267" s="687"/>
      <c r="R267" s="715"/>
      <c r="S267" s="715"/>
      <c r="T267" s="715"/>
      <c r="U267" s="715"/>
      <c r="V267" s="687"/>
      <c r="W267" s="687"/>
      <c r="X267" s="715"/>
      <c r="Y267" s="715"/>
      <c r="Z267" s="715"/>
      <c r="AA267" s="715"/>
    </row>
    <row r="268" spans="1:27" x14ac:dyDescent="0.25">
      <c r="A268" s="390" t="s">
        <v>530</v>
      </c>
      <c r="B268" s="390" t="s">
        <v>29</v>
      </c>
      <c r="C268" s="390" t="s">
        <v>25</v>
      </c>
      <c r="D268" s="69" t="s">
        <v>115</v>
      </c>
      <c r="E268" s="68" t="s">
        <v>527</v>
      </c>
      <c r="F268" s="69" t="s">
        <v>280</v>
      </c>
      <c r="G268" s="687"/>
      <c r="H268" s="687"/>
      <c r="I268" s="739"/>
      <c r="J268" s="687"/>
      <c r="K268" s="687"/>
      <c r="L268" s="715"/>
      <c r="M268" s="715"/>
      <c r="N268" s="715"/>
      <c r="O268" s="715"/>
      <c r="P268" s="687"/>
      <c r="Q268" s="687"/>
      <c r="R268" s="715"/>
      <c r="S268" s="715"/>
      <c r="T268" s="715"/>
      <c r="U268" s="715"/>
      <c r="V268" s="687"/>
      <c r="W268" s="687"/>
      <c r="X268" s="715"/>
      <c r="Y268" s="715"/>
      <c r="Z268" s="715"/>
      <c r="AA268" s="715"/>
    </row>
    <row r="269" spans="1:27" x14ac:dyDescent="0.25">
      <c r="A269" s="390" t="s">
        <v>530</v>
      </c>
      <c r="B269" s="390" t="s">
        <v>29</v>
      </c>
      <c r="C269" s="390" t="s">
        <v>25</v>
      </c>
      <c r="D269" s="69" t="s">
        <v>115</v>
      </c>
      <c r="E269" s="69" t="s">
        <v>277</v>
      </c>
      <c r="F269" s="68" t="s">
        <v>276</v>
      </c>
      <c r="G269" s="687"/>
      <c r="H269" s="687"/>
      <c r="I269" s="739"/>
      <c r="J269" s="687"/>
      <c r="K269" s="687"/>
      <c r="L269" s="715"/>
      <c r="M269" s="715"/>
      <c r="N269" s="715"/>
      <c r="O269" s="715"/>
      <c r="P269" s="687"/>
      <c r="Q269" s="687"/>
      <c r="R269" s="715"/>
      <c r="S269" s="715"/>
      <c r="T269" s="715"/>
      <c r="U269" s="715"/>
      <c r="V269" s="687"/>
      <c r="W269" s="687"/>
      <c r="X269" s="715"/>
      <c r="Y269" s="715"/>
      <c r="Z269" s="715"/>
      <c r="AA269" s="715"/>
    </row>
    <row r="270" spans="1:27" x14ac:dyDescent="0.25">
      <c r="A270" s="390" t="s">
        <v>530</v>
      </c>
      <c r="B270" s="390" t="s">
        <v>29</v>
      </c>
      <c r="C270" s="390" t="s">
        <v>25</v>
      </c>
      <c r="D270" s="69" t="s">
        <v>115</v>
      </c>
      <c r="E270" s="69" t="s">
        <v>277</v>
      </c>
      <c r="F270" s="68" t="s">
        <v>279</v>
      </c>
      <c r="G270" s="687"/>
      <c r="H270" s="687"/>
      <c r="I270" s="739"/>
      <c r="J270" s="687"/>
      <c r="K270" s="687"/>
      <c r="L270" s="715"/>
      <c r="M270" s="715"/>
      <c r="N270" s="715"/>
      <c r="O270" s="715"/>
      <c r="P270" s="687"/>
      <c r="Q270" s="687"/>
      <c r="R270" s="715"/>
      <c r="S270" s="715"/>
      <c r="T270" s="715"/>
      <c r="U270" s="715"/>
      <c r="V270" s="687"/>
      <c r="W270" s="687"/>
      <c r="X270" s="715"/>
      <c r="Y270" s="715"/>
      <c r="Z270" s="715"/>
      <c r="AA270" s="715"/>
    </row>
    <row r="271" spans="1:27" x14ac:dyDescent="0.25">
      <c r="A271" s="392" t="s">
        <v>530</v>
      </c>
      <c r="B271" s="392" t="s">
        <v>29</v>
      </c>
      <c r="C271" s="16" t="s">
        <v>89</v>
      </c>
      <c r="D271" s="14" t="s">
        <v>115</v>
      </c>
      <c r="E271" s="14" t="s">
        <v>277</v>
      </c>
      <c r="F271" s="14" t="s">
        <v>280</v>
      </c>
      <c r="G271" s="616">
        <v>37</v>
      </c>
      <c r="H271" s="616">
        <v>4541.25</v>
      </c>
      <c r="I271" s="503">
        <v>0.71793830000000003</v>
      </c>
      <c r="J271" s="616">
        <v>3286</v>
      </c>
      <c r="K271" s="616">
        <v>1013</v>
      </c>
      <c r="L271" s="487">
        <v>0.23770469999999999</v>
      </c>
      <c r="M271" s="617">
        <v>3.9826920000000002E-2</v>
      </c>
      <c r="N271" s="487">
        <v>0.1677903</v>
      </c>
      <c r="O271" s="487">
        <v>0.32536150000000003</v>
      </c>
      <c r="P271" s="616">
        <v>96</v>
      </c>
      <c r="Q271" s="616">
        <v>67</v>
      </c>
      <c r="R271" s="487">
        <v>0.65845370000000003</v>
      </c>
      <c r="S271" s="617">
        <v>6.8406629999999996E-2</v>
      </c>
      <c r="T271" s="487">
        <v>0.51323101999999998</v>
      </c>
      <c r="U271" s="487">
        <v>0.77900630000000004</v>
      </c>
      <c r="V271" s="616">
        <v>3382</v>
      </c>
      <c r="W271" s="616">
        <v>1080</v>
      </c>
      <c r="X271" s="487">
        <v>0.2488332</v>
      </c>
      <c r="Y271" s="617">
        <v>4.0250569999999999E-2</v>
      </c>
      <c r="Z271" s="487">
        <v>0.17769019999999999</v>
      </c>
      <c r="AA271" s="487">
        <v>0.33679409999999999</v>
      </c>
    </row>
    <row r="272" spans="1:27" x14ac:dyDescent="0.25">
      <c r="A272" s="744" t="s">
        <v>530</v>
      </c>
      <c r="B272" s="744" t="s">
        <v>29</v>
      </c>
      <c r="C272" s="744" t="s">
        <v>87</v>
      </c>
      <c r="D272" s="744" t="s">
        <v>523</v>
      </c>
      <c r="E272" s="744" t="s">
        <v>524</v>
      </c>
      <c r="F272" s="744" t="s">
        <v>272</v>
      </c>
      <c r="G272" s="745"/>
      <c r="H272" s="745"/>
      <c r="I272" s="798"/>
      <c r="J272" s="745"/>
      <c r="K272" s="745"/>
      <c r="L272" s="746"/>
      <c r="M272" s="746"/>
      <c r="N272" s="746"/>
      <c r="O272" s="746"/>
      <c r="P272" s="745"/>
      <c r="Q272" s="745"/>
      <c r="R272" s="746"/>
      <c r="S272" s="746"/>
      <c r="T272" s="746"/>
      <c r="U272" s="746"/>
      <c r="V272" s="745"/>
      <c r="W272" s="745"/>
      <c r="X272" s="746"/>
      <c r="Y272" s="746"/>
      <c r="Z272" s="746"/>
      <c r="AA272" s="746"/>
    </row>
    <row r="273" spans="1:27" x14ac:dyDescent="0.25">
      <c r="A273" s="744" t="s">
        <v>530</v>
      </c>
      <c r="B273" s="744" t="s">
        <v>29</v>
      </c>
      <c r="C273" s="744" t="s">
        <v>87</v>
      </c>
      <c r="D273" s="744" t="s">
        <v>523</v>
      </c>
      <c r="E273" s="744" t="s">
        <v>524</v>
      </c>
      <c r="F273" s="744" t="s">
        <v>278</v>
      </c>
      <c r="G273" s="745"/>
      <c r="H273" s="745"/>
      <c r="I273" s="798"/>
      <c r="J273" s="745"/>
      <c r="K273" s="745"/>
      <c r="L273" s="746"/>
      <c r="M273" s="746"/>
      <c r="N273" s="746"/>
      <c r="O273" s="746"/>
      <c r="P273" s="745"/>
      <c r="Q273" s="745"/>
      <c r="R273" s="746"/>
      <c r="S273" s="746"/>
      <c r="T273" s="746"/>
      <c r="U273" s="746"/>
      <c r="V273" s="745"/>
      <c r="W273" s="745"/>
      <c r="X273" s="746"/>
      <c r="Y273" s="746"/>
      <c r="Z273" s="746"/>
      <c r="AA273" s="746"/>
    </row>
    <row r="274" spans="1:27" x14ac:dyDescent="0.25">
      <c r="A274" s="396" t="s">
        <v>530</v>
      </c>
      <c r="B274" s="396" t="s">
        <v>29</v>
      </c>
      <c r="C274" s="396" t="s">
        <v>87</v>
      </c>
      <c r="D274" s="396" t="s">
        <v>523</v>
      </c>
      <c r="E274" s="203" t="s">
        <v>525</v>
      </c>
      <c r="F274" s="204" t="s">
        <v>280</v>
      </c>
      <c r="G274" s="747"/>
      <c r="H274" s="747"/>
      <c r="I274" s="799"/>
      <c r="J274" s="747"/>
      <c r="K274" s="747"/>
      <c r="L274" s="748"/>
      <c r="M274" s="748"/>
      <c r="N274" s="748"/>
      <c r="O274" s="748"/>
      <c r="P274" s="747"/>
      <c r="Q274" s="747"/>
      <c r="R274" s="748"/>
      <c r="S274" s="748"/>
      <c r="T274" s="748"/>
      <c r="U274" s="748"/>
      <c r="V274" s="747"/>
      <c r="W274" s="747"/>
      <c r="X274" s="748"/>
      <c r="Y274" s="748"/>
      <c r="Z274" s="748"/>
      <c r="AA274" s="748"/>
    </row>
    <row r="275" spans="1:27" x14ac:dyDescent="0.25">
      <c r="A275" s="744" t="s">
        <v>530</v>
      </c>
      <c r="B275" s="744" t="s">
        <v>29</v>
      </c>
      <c r="C275" s="744" t="s">
        <v>87</v>
      </c>
      <c r="D275" s="744" t="s">
        <v>523</v>
      </c>
      <c r="E275" s="744" t="s">
        <v>526</v>
      </c>
      <c r="F275" s="744" t="s">
        <v>272</v>
      </c>
      <c r="G275" s="745"/>
      <c r="H275" s="745"/>
      <c r="I275" s="798"/>
      <c r="J275" s="745"/>
      <c r="K275" s="745"/>
      <c r="L275" s="746"/>
      <c r="M275" s="746"/>
      <c r="N275" s="746"/>
      <c r="O275" s="746"/>
      <c r="P275" s="745"/>
      <c r="Q275" s="745"/>
      <c r="R275" s="746"/>
      <c r="S275" s="746"/>
      <c r="T275" s="746"/>
      <c r="U275" s="746"/>
      <c r="V275" s="745"/>
      <c r="W275" s="745"/>
      <c r="X275" s="746"/>
      <c r="Y275" s="746"/>
      <c r="Z275" s="746"/>
      <c r="AA275" s="746"/>
    </row>
    <row r="276" spans="1:27" x14ac:dyDescent="0.25">
      <c r="A276" s="744" t="s">
        <v>530</v>
      </c>
      <c r="B276" s="744" t="s">
        <v>29</v>
      </c>
      <c r="C276" s="744" t="s">
        <v>87</v>
      </c>
      <c r="D276" s="744" t="s">
        <v>523</v>
      </c>
      <c r="E276" s="744" t="s">
        <v>526</v>
      </c>
      <c r="F276" s="744" t="s">
        <v>278</v>
      </c>
      <c r="G276" s="745"/>
      <c r="H276" s="745"/>
      <c r="I276" s="798"/>
      <c r="J276" s="745"/>
      <c r="K276" s="745"/>
      <c r="L276" s="746"/>
      <c r="M276" s="746"/>
      <c r="N276" s="746"/>
      <c r="O276" s="746"/>
      <c r="P276" s="745"/>
      <c r="Q276" s="745"/>
      <c r="R276" s="746"/>
      <c r="S276" s="746"/>
      <c r="T276" s="746"/>
      <c r="U276" s="746"/>
      <c r="V276" s="745"/>
      <c r="W276" s="745"/>
      <c r="X276" s="746"/>
      <c r="Y276" s="746"/>
      <c r="Z276" s="746"/>
      <c r="AA276" s="746"/>
    </row>
    <row r="277" spans="1:27" x14ac:dyDescent="0.25">
      <c r="A277" s="396" t="s">
        <v>530</v>
      </c>
      <c r="B277" s="396" t="s">
        <v>29</v>
      </c>
      <c r="C277" s="396" t="s">
        <v>87</v>
      </c>
      <c r="D277" s="396" t="s">
        <v>523</v>
      </c>
      <c r="E277" s="203" t="s">
        <v>527</v>
      </c>
      <c r="F277" s="204" t="s">
        <v>280</v>
      </c>
      <c r="G277" s="747"/>
      <c r="H277" s="747"/>
      <c r="I277" s="799"/>
      <c r="J277" s="747"/>
      <c r="K277" s="747"/>
      <c r="L277" s="748"/>
      <c r="M277" s="748"/>
      <c r="N277" s="748"/>
      <c r="O277" s="748"/>
      <c r="P277" s="747"/>
      <c r="Q277" s="747"/>
      <c r="R277" s="748"/>
      <c r="S277" s="748"/>
      <c r="T277" s="748"/>
      <c r="U277" s="748"/>
      <c r="V277" s="747"/>
      <c r="W277" s="747"/>
      <c r="X277" s="748"/>
      <c r="Y277" s="748"/>
      <c r="Z277" s="748"/>
      <c r="AA277" s="748"/>
    </row>
    <row r="278" spans="1:27" x14ac:dyDescent="0.25">
      <c r="A278" s="396" t="s">
        <v>530</v>
      </c>
      <c r="B278" s="396" t="s">
        <v>29</v>
      </c>
      <c r="C278" s="396" t="s">
        <v>87</v>
      </c>
      <c r="D278" s="396" t="s">
        <v>523</v>
      </c>
      <c r="E278" s="204" t="s">
        <v>277</v>
      </c>
      <c r="F278" s="203" t="s">
        <v>276</v>
      </c>
      <c r="G278" s="747"/>
      <c r="H278" s="747"/>
      <c r="I278" s="799"/>
      <c r="J278" s="747"/>
      <c r="K278" s="747"/>
      <c r="L278" s="748"/>
      <c r="M278" s="748"/>
      <c r="N278" s="748"/>
      <c r="O278" s="748"/>
      <c r="P278" s="747"/>
      <c r="Q278" s="747"/>
      <c r="R278" s="748"/>
      <c r="S278" s="748"/>
      <c r="T278" s="748"/>
      <c r="U278" s="748"/>
      <c r="V278" s="747"/>
      <c r="W278" s="747"/>
      <c r="X278" s="748"/>
      <c r="Y278" s="748"/>
      <c r="Z278" s="748"/>
      <c r="AA278" s="748"/>
    </row>
    <row r="279" spans="1:27" x14ac:dyDescent="0.25">
      <c r="A279" s="396" t="s">
        <v>530</v>
      </c>
      <c r="B279" s="396" t="s">
        <v>29</v>
      </c>
      <c r="C279" s="396" t="s">
        <v>87</v>
      </c>
      <c r="D279" s="396" t="s">
        <v>523</v>
      </c>
      <c r="E279" s="204" t="s">
        <v>277</v>
      </c>
      <c r="F279" s="203" t="s">
        <v>279</v>
      </c>
      <c r="G279" s="747"/>
      <c r="H279" s="747"/>
      <c r="I279" s="799"/>
      <c r="J279" s="747"/>
      <c r="K279" s="747"/>
      <c r="L279" s="748"/>
      <c r="M279" s="748"/>
      <c r="N279" s="748"/>
      <c r="O279" s="748"/>
      <c r="P279" s="747"/>
      <c r="Q279" s="747"/>
      <c r="R279" s="748"/>
      <c r="S279" s="748"/>
      <c r="T279" s="748"/>
      <c r="U279" s="748"/>
      <c r="V279" s="747"/>
      <c r="W279" s="747"/>
      <c r="X279" s="748"/>
      <c r="Y279" s="748"/>
      <c r="Z279" s="748"/>
      <c r="AA279" s="748"/>
    </row>
    <row r="280" spans="1:27" x14ac:dyDescent="0.25">
      <c r="A280" s="390" t="s">
        <v>530</v>
      </c>
      <c r="B280" s="390" t="s">
        <v>29</v>
      </c>
      <c r="C280" s="390" t="s">
        <v>87</v>
      </c>
      <c r="D280" s="68" t="s">
        <v>116</v>
      </c>
      <c r="E280" s="69" t="s">
        <v>277</v>
      </c>
      <c r="F280" s="69" t="s">
        <v>280</v>
      </c>
      <c r="G280" s="687">
        <v>39</v>
      </c>
      <c r="H280" s="687"/>
      <c r="I280" s="595">
        <v>0.114841097</v>
      </c>
      <c r="J280" s="687">
        <v>2017</v>
      </c>
      <c r="K280" s="687">
        <v>572</v>
      </c>
      <c r="L280" s="484">
        <v>0.21785119999999999</v>
      </c>
      <c r="M280" s="715">
        <v>4.6633380000000002E-2</v>
      </c>
      <c r="N280" s="484">
        <v>0.13928860000000001</v>
      </c>
      <c r="O280" s="484">
        <v>0.32404290000000002</v>
      </c>
      <c r="P280" s="687">
        <v>80</v>
      </c>
      <c r="Q280" s="687">
        <v>57</v>
      </c>
      <c r="R280" s="484">
        <v>0.68793439999999995</v>
      </c>
      <c r="S280" s="715">
        <v>7.790337E-2</v>
      </c>
      <c r="T280" s="484">
        <v>0.51762671000000005</v>
      </c>
      <c r="U280" s="484">
        <v>0.81912410000000002</v>
      </c>
      <c r="V280" s="687">
        <v>2097</v>
      </c>
      <c r="W280" s="687">
        <v>629</v>
      </c>
      <c r="X280" s="484">
        <v>0.23002339999999999</v>
      </c>
      <c r="Y280" s="715">
        <v>4.5695109999999997E-2</v>
      </c>
      <c r="Z280" s="484">
        <v>0.15186540000000001</v>
      </c>
      <c r="AA280" s="484">
        <v>0.33262989999999998</v>
      </c>
    </row>
    <row r="281" spans="1:27" x14ac:dyDescent="0.25">
      <c r="A281" s="744" t="s">
        <v>530</v>
      </c>
      <c r="B281" s="744" t="s">
        <v>29</v>
      </c>
      <c r="C281" s="744" t="s">
        <v>87</v>
      </c>
      <c r="D281" s="744" t="s">
        <v>528</v>
      </c>
      <c r="E281" s="744" t="s">
        <v>524</v>
      </c>
      <c r="F281" s="744" t="s">
        <v>272</v>
      </c>
      <c r="G281" s="745"/>
      <c r="H281" s="745"/>
      <c r="I281" s="798"/>
      <c r="J281" s="745"/>
      <c r="K281" s="745"/>
      <c r="L281" s="746"/>
      <c r="M281" s="746"/>
      <c r="N281" s="746"/>
      <c r="O281" s="746"/>
      <c r="P281" s="745"/>
      <c r="Q281" s="745"/>
      <c r="R281" s="746"/>
      <c r="S281" s="746"/>
      <c r="T281" s="746"/>
      <c r="U281" s="746"/>
      <c r="V281" s="745"/>
      <c r="W281" s="745"/>
      <c r="X281" s="746"/>
      <c r="Y281" s="746"/>
      <c r="Z281" s="746"/>
      <c r="AA281" s="746"/>
    </row>
    <row r="282" spans="1:27" x14ac:dyDescent="0.25">
      <c r="A282" s="744" t="s">
        <v>530</v>
      </c>
      <c r="B282" s="744" t="s">
        <v>29</v>
      </c>
      <c r="C282" s="744" t="s">
        <v>87</v>
      </c>
      <c r="D282" s="744" t="s">
        <v>528</v>
      </c>
      <c r="E282" s="744" t="s">
        <v>524</v>
      </c>
      <c r="F282" s="744" t="s">
        <v>278</v>
      </c>
      <c r="G282" s="745"/>
      <c r="H282" s="745"/>
      <c r="I282" s="798"/>
      <c r="J282" s="745"/>
      <c r="K282" s="745"/>
      <c r="L282" s="746"/>
      <c r="M282" s="746"/>
      <c r="N282" s="746"/>
      <c r="O282" s="746"/>
      <c r="P282" s="745"/>
      <c r="Q282" s="745"/>
      <c r="R282" s="746"/>
      <c r="S282" s="746"/>
      <c r="T282" s="746"/>
      <c r="U282" s="746"/>
      <c r="V282" s="745"/>
      <c r="W282" s="745"/>
      <c r="X282" s="746"/>
      <c r="Y282" s="746"/>
      <c r="Z282" s="746"/>
      <c r="AA282" s="746"/>
    </row>
    <row r="283" spans="1:27" x14ac:dyDescent="0.25">
      <c r="A283" s="396" t="s">
        <v>530</v>
      </c>
      <c r="B283" s="396" t="s">
        <v>29</v>
      </c>
      <c r="C283" s="396" t="s">
        <v>87</v>
      </c>
      <c r="D283" s="396" t="s">
        <v>528</v>
      </c>
      <c r="E283" s="203" t="s">
        <v>525</v>
      </c>
      <c r="F283" s="204" t="s">
        <v>280</v>
      </c>
      <c r="G283" s="747"/>
      <c r="H283" s="747"/>
      <c r="I283" s="799"/>
      <c r="J283" s="747"/>
      <c r="K283" s="747"/>
      <c r="L283" s="748"/>
      <c r="M283" s="748"/>
      <c r="N283" s="748"/>
      <c r="O283" s="748"/>
      <c r="P283" s="747"/>
      <c r="Q283" s="747"/>
      <c r="R283" s="748"/>
      <c r="S283" s="748"/>
      <c r="T283" s="748"/>
      <c r="U283" s="748"/>
      <c r="V283" s="747"/>
      <c r="W283" s="747"/>
      <c r="X283" s="748"/>
      <c r="Y283" s="748"/>
      <c r="Z283" s="748"/>
      <c r="AA283" s="748"/>
    </row>
    <row r="284" spans="1:27" x14ac:dyDescent="0.25">
      <c r="A284" s="744" t="s">
        <v>530</v>
      </c>
      <c r="B284" s="744" t="s">
        <v>29</v>
      </c>
      <c r="C284" s="744" t="s">
        <v>87</v>
      </c>
      <c r="D284" s="744" t="s">
        <v>528</v>
      </c>
      <c r="E284" s="744" t="s">
        <v>526</v>
      </c>
      <c r="F284" s="744" t="s">
        <v>272</v>
      </c>
      <c r="G284" s="745"/>
      <c r="H284" s="745"/>
      <c r="I284" s="798"/>
      <c r="J284" s="745"/>
      <c r="K284" s="745"/>
      <c r="L284" s="746"/>
      <c r="M284" s="746"/>
      <c r="N284" s="746"/>
      <c r="O284" s="746"/>
      <c r="P284" s="745"/>
      <c r="Q284" s="745"/>
      <c r="R284" s="746"/>
      <c r="S284" s="746"/>
      <c r="T284" s="746"/>
      <c r="U284" s="746"/>
      <c r="V284" s="745"/>
      <c r="W284" s="745"/>
      <c r="X284" s="746"/>
      <c r="Y284" s="746"/>
      <c r="Z284" s="746"/>
      <c r="AA284" s="746"/>
    </row>
    <row r="285" spans="1:27" x14ac:dyDescent="0.25">
      <c r="A285" s="744" t="s">
        <v>530</v>
      </c>
      <c r="B285" s="744" t="s">
        <v>29</v>
      </c>
      <c r="C285" s="744" t="s">
        <v>87</v>
      </c>
      <c r="D285" s="744" t="s">
        <v>528</v>
      </c>
      <c r="E285" s="744" t="s">
        <v>526</v>
      </c>
      <c r="F285" s="744" t="s">
        <v>278</v>
      </c>
      <c r="G285" s="745"/>
      <c r="H285" s="745"/>
      <c r="I285" s="798"/>
      <c r="J285" s="745"/>
      <c r="K285" s="745"/>
      <c r="L285" s="746"/>
      <c r="M285" s="746"/>
      <c r="N285" s="746"/>
      <c r="O285" s="746"/>
      <c r="P285" s="745"/>
      <c r="Q285" s="745"/>
      <c r="R285" s="746"/>
      <c r="S285" s="746"/>
      <c r="T285" s="746"/>
      <c r="U285" s="746"/>
      <c r="V285" s="745"/>
      <c r="W285" s="745"/>
      <c r="X285" s="746"/>
      <c r="Y285" s="746"/>
      <c r="Z285" s="746"/>
      <c r="AA285" s="746"/>
    </row>
    <row r="286" spans="1:27" x14ac:dyDescent="0.25">
      <c r="A286" s="396" t="s">
        <v>530</v>
      </c>
      <c r="B286" s="396" t="s">
        <v>29</v>
      </c>
      <c r="C286" s="396" t="s">
        <v>87</v>
      </c>
      <c r="D286" s="396" t="s">
        <v>528</v>
      </c>
      <c r="E286" s="203" t="s">
        <v>527</v>
      </c>
      <c r="F286" s="204" t="s">
        <v>280</v>
      </c>
      <c r="G286" s="747"/>
      <c r="H286" s="747"/>
      <c r="I286" s="799"/>
      <c r="J286" s="747"/>
      <c r="K286" s="747"/>
      <c r="L286" s="748"/>
      <c r="M286" s="748"/>
      <c r="N286" s="748"/>
      <c r="O286" s="748"/>
      <c r="P286" s="747"/>
      <c r="Q286" s="747"/>
      <c r="R286" s="748"/>
      <c r="S286" s="748"/>
      <c r="T286" s="748"/>
      <c r="U286" s="748"/>
      <c r="V286" s="747"/>
      <c r="W286" s="747"/>
      <c r="X286" s="748"/>
      <c r="Y286" s="748"/>
      <c r="Z286" s="748"/>
      <c r="AA286" s="748"/>
    </row>
    <row r="287" spans="1:27" x14ac:dyDescent="0.25">
      <c r="A287" s="396" t="s">
        <v>530</v>
      </c>
      <c r="B287" s="396" t="s">
        <v>29</v>
      </c>
      <c r="C287" s="396" t="s">
        <v>87</v>
      </c>
      <c r="D287" s="396" t="s">
        <v>528</v>
      </c>
      <c r="E287" s="204" t="s">
        <v>277</v>
      </c>
      <c r="F287" s="203" t="s">
        <v>276</v>
      </c>
      <c r="G287" s="747"/>
      <c r="H287" s="747"/>
      <c r="I287" s="799"/>
      <c r="J287" s="747"/>
      <c r="K287" s="747"/>
      <c r="L287" s="748"/>
      <c r="M287" s="748"/>
      <c r="N287" s="748"/>
      <c r="O287" s="748"/>
      <c r="P287" s="747"/>
      <c r="Q287" s="747"/>
      <c r="R287" s="748"/>
      <c r="S287" s="748"/>
      <c r="T287" s="748"/>
      <c r="U287" s="748"/>
      <c r="V287" s="747"/>
      <c r="W287" s="747"/>
      <c r="X287" s="748"/>
      <c r="Y287" s="748"/>
      <c r="Z287" s="748"/>
      <c r="AA287" s="748"/>
    </row>
    <row r="288" spans="1:27" x14ac:dyDescent="0.25">
      <c r="A288" s="396" t="s">
        <v>530</v>
      </c>
      <c r="B288" s="396" t="s">
        <v>29</v>
      </c>
      <c r="C288" s="396" t="s">
        <v>87</v>
      </c>
      <c r="D288" s="396" t="s">
        <v>528</v>
      </c>
      <c r="E288" s="204" t="s">
        <v>277</v>
      </c>
      <c r="F288" s="203" t="s">
        <v>279</v>
      </c>
      <c r="G288" s="747"/>
      <c r="H288" s="747"/>
      <c r="I288" s="799"/>
      <c r="J288" s="747"/>
      <c r="K288" s="747"/>
      <c r="L288" s="748"/>
      <c r="M288" s="748"/>
      <c r="N288" s="748"/>
      <c r="O288" s="748"/>
      <c r="P288" s="747"/>
      <c r="Q288" s="747"/>
      <c r="R288" s="748"/>
      <c r="S288" s="748"/>
      <c r="T288" s="748"/>
      <c r="U288" s="748"/>
      <c r="V288" s="747"/>
      <c r="W288" s="747"/>
      <c r="X288" s="748"/>
      <c r="Y288" s="748"/>
      <c r="Z288" s="748"/>
      <c r="AA288" s="748"/>
    </row>
    <row r="289" spans="1:27" x14ac:dyDescent="0.25">
      <c r="A289" s="390" t="s">
        <v>530</v>
      </c>
      <c r="B289" s="390" t="s">
        <v>29</v>
      </c>
      <c r="C289" s="390" t="s">
        <v>87</v>
      </c>
      <c r="D289" s="68" t="s">
        <v>117</v>
      </c>
      <c r="E289" s="69" t="s">
        <v>277</v>
      </c>
      <c r="F289" s="69" t="s">
        <v>280</v>
      </c>
      <c r="G289" s="687">
        <v>39</v>
      </c>
      <c r="H289" s="687"/>
      <c r="I289" s="595">
        <v>2.7719575999999999E-2</v>
      </c>
      <c r="J289" s="687">
        <v>458</v>
      </c>
      <c r="K289" s="687">
        <v>150</v>
      </c>
      <c r="L289" s="484">
        <v>0.29716350000000002</v>
      </c>
      <c r="M289" s="715">
        <v>4.8446900000000001E-2</v>
      </c>
      <c r="N289" s="484">
        <v>0.2106442</v>
      </c>
      <c r="O289" s="484">
        <v>0.4011595</v>
      </c>
      <c r="P289" s="687">
        <v>33</v>
      </c>
      <c r="Q289" s="687">
        <v>28</v>
      </c>
      <c r="R289" s="484">
        <v>0.82135069999999999</v>
      </c>
      <c r="S289" s="715">
        <v>7.2316030000000003E-2</v>
      </c>
      <c r="T289" s="484">
        <v>0.63361297000000005</v>
      </c>
      <c r="U289" s="484">
        <v>0.92437309999999995</v>
      </c>
      <c r="V289" s="687">
        <v>491</v>
      </c>
      <c r="W289" s="687">
        <v>178</v>
      </c>
      <c r="X289" s="484">
        <v>0.3234573</v>
      </c>
      <c r="Y289" s="715">
        <v>4.7199579999999998E-2</v>
      </c>
      <c r="Z289" s="484">
        <v>0.2376064</v>
      </c>
      <c r="AA289" s="484">
        <v>0.4231124</v>
      </c>
    </row>
    <row r="290" spans="1:27" x14ac:dyDescent="0.25">
      <c r="A290" s="396" t="s">
        <v>530</v>
      </c>
      <c r="B290" s="396" t="s">
        <v>29</v>
      </c>
      <c r="C290" s="203" t="s">
        <v>91</v>
      </c>
      <c r="D290" s="204" t="s">
        <v>115</v>
      </c>
      <c r="E290" s="396" t="s">
        <v>524</v>
      </c>
      <c r="F290" s="396" t="s">
        <v>272</v>
      </c>
      <c r="G290" s="747"/>
      <c r="H290" s="747"/>
      <c r="I290" s="799"/>
      <c r="J290" s="747"/>
      <c r="K290" s="747"/>
      <c r="L290" s="748"/>
      <c r="M290" s="748"/>
      <c r="N290" s="748"/>
      <c r="O290" s="748"/>
      <c r="P290" s="747"/>
      <c r="Q290" s="747"/>
      <c r="R290" s="748"/>
      <c r="S290" s="748"/>
      <c r="T290" s="748"/>
      <c r="U290" s="748"/>
      <c r="V290" s="747"/>
      <c r="W290" s="747"/>
      <c r="X290" s="748"/>
      <c r="Y290" s="748"/>
      <c r="Z290" s="748"/>
      <c r="AA290" s="748"/>
    </row>
    <row r="291" spans="1:27" x14ac:dyDescent="0.25">
      <c r="A291" s="396" t="s">
        <v>530</v>
      </c>
      <c r="B291" s="396" t="s">
        <v>29</v>
      </c>
      <c r="C291" s="203" t="s">
        <v>91</v>
      </c>
      <c r="D291" s="204" t="s">
        <v>115</v>
      </c>
      <c r="E291" s="396" t="s">
        <v>524</v>
      </c>
      <c r="F291" s="396" t="s">
        <v>278</v>
      </c>
      <c r="G291" s="747"/>
      <c r="H291" s="747"/>
      <c r="I291" s="799"/>
      <c r="J291" s="747"/>
      <c r="K291" s="747"/>
      <c r="L291" s="748"/>
      <c r="M291" s="748"/>
      <c r="N291" s="748"/>
      <c r="O291" s="748"/>
      <c r="P291" s="747"/>
      <c r="Q291" s="747"/>
      <c r="R291" s="748"/>
      <c r="S291" s="748"/>
      <c r="T291" s="748"/>
      <c r="U291" s="748"/>
      <c r="V291" s="747"/>
      <c r="W291" s="747"/>
      <c r="X291" s="748"/>
      <c r="Y291" s="748"/>
      <c r="Z291" s="748"/>
      <c r="AA291" s="748"/>
    </row>
    <row r="292" spans="1:27" x14ac:dyDescent="0.25">
      <c r="A292" s="396" t="s">
        <v>530</v>
      </c>
      <c r="B292" s="396" t="s">
        <v>29</v>
      </c>
      <c r="C292" s="203" t="s">
        <v>91</v>
      </c>
      <c r="D292" s="204" t="s">
        <v>115</v>
      </c>
      <c r="E292" s="396" t="s">
        <v>526</v>
      </c>
      <c r="F292" s="396" t="s">
        <v>272</v>
      </c>
      <c r="G292" s="747"/>
      <c r="H292" s="747"/>
      <c r="I292" s="799"/>
      <c r="J292" s="747"/>
      <c r="K292" s="747"/>
      <c r="L292" s="748"/>
      <c r="M292" s="748"/>
      <c r="N292" s="748"/>
      <c r="O292" s="748"/>
      <c r="P292" s="747"/>
      <c r="Q292" s="747"/>
      <c r="R292" s="748"/>
      <c r="S292" s="748"/>
      <c r="T292" s="748"/>
      <c r="U292" s="748"/>
      <c r="V292" s="747"/>
      <c r="W292" s="747"/>
      <c r="X292" s="748"/>
      <c r="Y292" s="748"/>
      <c r="Z292" s="748"/>
      <c r="AA292" s="748"/>
    </row>
    <row r="293" spans="1:27" x14ac:dyDescent="0.25">
      <c r="A293" s="396" t="s">
        <v>530</v>
      </c>
      <c r="B293" s="396" t="s">
        <v>29</v>
      </c>
      <c r="C293" s="203" t="s">
        <v>91</v>
      </c>
      <c r="D293" s="204" t="s">
        <v>115</v>
      </c>
      <c r="E293" s="396" t="s">
        <v>526</v>
      </c>
      <c r="F293" s="396" t="s">
        <v>278</v>
      </c>
      <c r="G293" s="747"/>
      <c r="H293" s="747"/>
      <c r="I293" s="799"/>
      <c r="J293" s="747"/>
      <c r="K293" s="747"/>
      <c r="L293" s="748"/>
      <c r="M293" s="748"/>
      <c r="N293" s="748"/>
      <c r="O293" s="748"/>
      <c r="P293" s="747"/>
      <c r="Q293" s="747"/>
      <c r="R293" s="748"/>
      <c r="S293" s="748"/>
      <c r="T293" s="748"/>
      <c r="U293" s="748"/>
      <c r="V293" s="747"/>
      <c r="W293" s="747"/>
      <c r="X293" s="748"/>
      <c r="Y293" s="748"/>
      <c r="Z293" s="748"/>
      <c r="AA293" s="748"/>
    </row>
    <row r="294" spans="1:27" x14ac:dyDescent="0.25">
      <c r="A294" s="390" t="s">
        <v>530</v>
      </c>
      <c r="B294" s="390" t="s">
        <v>29</v>
      </c>
      <c r="C294" s="390" t="s">
        <v>87</v>
      </c>
      <c r="D294" s="69" t="s">
        <v>115</v>
      </c>
      <c r="E294" s="68" t="s">
        <v>525</v>
      </c>
      <c r="F294" s="69" t="s">
        <v>280</v>
      </c>
      <c r="G294" s="687"/>
      <c r="H294" s="687"/>
      <c r="I294" s="739"/>
      <c r="J294" s="687"/>
      <c r="K294" s="687"/>
      <c r="L294" s="715"/>
      <c r="M294" s="715"/>
      <c r="N294" s="715"/>
      <c r="O294" s="715"/>
      <c r="P294" s="687"/>
      <c r="Q294" s="687"/>
      <c r="R294" s="715"/>
      <c r="S294" s="715"/>
      <c r="T294" s="715"/>
      <c r="U294" s="715"/>
      <c r="V294" s="687"/>
      <c r="W294" s="687"/>
      <c r="X294" s="715"/>
      <c r="Y294" s="715"/>
      <c r="Z294" s="715"/>
      <c r="AA294" s="715"/>
    </row>
    <row r="295" spans="1:27" x14ac:dyDescent="0.25">
      <c r="A295" s="390" t="s">
        <v>530</v>
      </c>
      <c r="B295" s="390" t="s">
        <v>29</v>
      </c>
      <c r="C295" s="390" t="s">
        <v>87</v>
      </c>
      <c r="D295" s="69" t="s">
        <v>115</v>
      </c>
      <c r="E295" s="68" t="s">
        <v>527</v>
      </c>
      <c r="F295" s="69" t="s">
        <v>280</v>
      </c>
      <c r="G295" s="687"/>
      <c r="H295" s="687"/>
      <c r="I295" s="739"/>
      <c r="J295" s="687"/>
      <c r="K295" s="687"/>
      <c r="L295" s="715"/>
      <c r="M295" s="715"/>
      <c r="N295" s="715"/>
      <c r="O295" s="715"/>
      <c r="P295" s="687"/>
      <c r="Q295" s="687"/>
      <c r="R295" s="715"/>
      <c r="S295" s="715"/>
      <c r="T295" s="715"/>
      <c r="U295" s="715"/>
      <c r="V295" s="687"/>
      <c r="W295" s="687"/>
      <c r="X295" s="715"/>
      <c r="Y295" s="715"/>
      <c r="Z295" s="715"/>
      <c r="AA295" s="715"/>
    </row>
    <row r="296" spans="1:27" x14ac:dyDescent="0.25">
      <c r="A296" s="390" t="s">
        <v>530</v>
      </c>
      <c r="B296" s="390" t="s">
        <v>29</v>
      </c>
      <c r="C296" s="390" t="s">
        <v>87</v>
      </c>
      <c r="D296" s="69" t="s">
        <v>115</v>
      </c>
      <c r="E296" s="69" t="s">
        <v>277</v>
      </c>
      <c r="F296" s="68" t="s">
        <v>276</v>
      </c>
      <c r="G296" s="687"/>
      <c r="H296" s="687"/>
      <c r="I296" s="739"/>
      <c r="J296" s="687"/>
      <c r="K296" s="687"/>
      <c r="L296" s="715"/>
      <c r="M296" s="715"/>
      <c r="N296" s="715"/>
      <c r="O296" s="715"/>
      <c r="P296" s="687"/>
      <c r="Q296" s="687"/>
      <c r="R296" s="715"/>
      <c r="S296" s="715"/>
      <c r="T296" s="715"/>
      <c r="U296" s="715"/>
      <c r="V296" s="687"/>
      <c r="W296" s="687"/>
      <c r="X296" s="715"/>
      <c r="Y296" s="715"/>
      <c r="Z296" s="715"/>
      <c r="AA296" s="715"/>
    </row>
    <row r="297" spans="1:27" x14ac:dyDescent="0.25">
      <c r="A297" s="390" t="s">
        <v>530</v>
      </c>
      <c r="B297" s="390" t="s">
        <v>29</v>
      </c>
      <c r="C297" s="390" t="s">
        <v>87</v>
      </c>
      <c r="D297" s="69" t="s">
        <v>115</v>
      </c>
      <c r="E297" s="69" t="s">
        <v>277</v>
      </c>
      <c r="F297" s="68" t="s">
        <v>279</v>
      </c>
      <c r="G297" s="687"/>
      <c r="H297" s="687"/>
      <c r="I297" s="739"/>
      <c r="J297" s="687"/>
      <c r="K297" s="687"/>
      <c r="L297" s="715"/>
      <c r="M297" s="715"/>
      <c r="N297" s="715"/>
      <c r="O297" s="715"/>
      <c r="P297" s="687"/>
      <c r="Q297" s="687"/>
      <c r="R297" s="715"/>
      <c r="S297" s="715"/>
      <c r="T297" s="715"/>
      <c r="U297" s="715"/>
      <c r="V297" s="687"/>
      <c r="W297" s="687"/>
      <c r="X297" s="715"/>
      <c r="Y297" s="715"/>
      <c r="Z297" s="715"/>
      <c r="AA297" s="715"/>
    </row>
    <row r="298" spans="1:27" x14ac:dyDescent="0.25">
      <c r="A298" s="392" t="s">
        <v>530</v>
      </c>
      <c r="B298" s="392" t="s">
        <v>29</v>
      </c>
      <c r="C298" s="16" t="s">
        <v>91</v>
      </c>
      <c r="D298" s="14" t="s">
        <v>115</v>
      </c>
      <c r="E298" s="14" t="s">
        <v>277</v>
      </c>
      <c r="F298" s="14" t="s">
        <v>280</v>
      </c>
      <c r="G298" s="616">
        <v>39</v>
      </c>
      <c r="H298" s="616">
        <v>2787</v>
      </c>
      <c r="I298" s="503">
        <v>0.14256067</v>
      </c>
      <c r="J298" s="616">
        <v>2475</v>
      </c>
      <c r="K298" s="616">
        <v>722</v>
      </c>
      <c r="L298" s="487">
        <v>0.2329618</v>
      </c>
      <c r="M298" s="617">
        <v>4.477619E-2</v>
      </c>
      <c r="N298" s="487">
        <v>0.15593309999999999</v>
      </c>
      <c r="O298" s="487">
        <v>0.3330284</v>
      </c>
      <c r="P298" s="616">
        <v>113</v>
      </c>
      <c r="Q298" s="616">
        <v>85</v>
      </c>
      <c r="R298" s="487">
        <v>0.73044220000000004</v>
      </c>
      <c r="S298" s="617">
        <v>6.3533270000000003E-2</v>
      </c>
      <c r="T298" s="487">
        <v>0.58823945</v>
      </c>
      <c r="U298" s="487">
        <v>0.83713210000000005</v>
      </c>
      <c r="V298" s="616">
        <v>2588</v>
      </c>
      <c r="W298" s="616">
        <v>807</v>
      </c>
      <c r="X298" s="487">
        <v>0.24819069999999999</v>
      </c>
      <c r="Y298" s="617">
        <v>4.3524100000000003E-2</v>
      </c>
      <c r="Z298" s="487">
        <v>0.172065</v>
      </c>
      <c r="AA298" s="487">
        <v>0.34400249999999999</v>
      </c>
    </row>
    <row r="299" spans="1:27" x14ac:dyDescent="0.25">
      <c r="A299" s="392" t="s">
        <v>530</v>
      </c>
      <c r="B299" s="392" t="s">
        <v>29</v>
      </c>
      <c r="C299" s="14" t="s">
        <v>84</v>
      </c>
      <c r="D299" s="14" t="s">
        <v>115</v>
      </c>
      <c r="E299" s="14" t="s">
        <v>277</v>
      </c>
      <c r="F299" s="16" t="s">
        <v>276</v>
      </c>
      <c r="G299" s="616"/>
      <c r="H299" s="616"/>
      <c r="I299" s="738"/>
      <c r="J299" s="616"/>
      <c r="K299" s="616"/>
      <c r="L299" s="617"/>
      <c r="M299" s="617"/>
      <c r="N299" s="617"/>
      <c r="O299" s="617"/>
      <c r="P299" s="616"/>
      <c r="Q299" s="616"/>
      <c r="R299" s="617"/>
      <c r="S299" s="617"/>
      <c r="T299" s="617"/>
      <c r="U299" s="617"/>
      <c r="V299" s="616"/>
      <c r="W299" s="616"/>
      <c r="X299" s="617"/>
      <c r="Y299" s="617"/>
      <c r="Z299" s="617"/>
      <c r="AA299" s="617"/>
    </row>
    <row r="300" spans="1:27" x14ac:dyDescent="0.25">
      <c r="A300" s="392" t="s">
        <v>530</v>
      </c>
      <c r="B300" s="392" t="s">
        <v>29</v>
      </c>
      <c r="C300" s="14" t="s">
        <v>84</v>
      </c>
      <c r="D300" s="14" t="s">
        <v>115</v>
      </c>
      <c r="E300" s="14" t="s">
        <v>277</v>
      </c>
      <c r="F300" s="16" t="s">
        <v>279</v>
      </c>
      <c r="G300" s="616"/>
      <c r="H300" s="616"/>
      <c r="I300" s="738"/>
      <c r="J300" s="616"/>
      <c r="K300" s="616"/>
      <c r="L300" s="617"/>
      <c r="M300" s="617"/>
      <c r="N300" s="617"/>
      <c r="O300" s="617"/>
      <c r="P300" s="616"/>
      <c r="Q300" s="616"/>
      <c r="R300" s="617"/>
      <c r="S300" s="617"/>
      <c r="T300" s="617"/>
      <c r="U300" s="617"/>
      <c r="V300" s="616"/>
      <c r="W300" s="616"/>
      <c r="X300" s="617"/>
      <c r="Y300" s="617"/>
      <c r="Z300" s="617"/>
      <c r="AA300" s="617"/>
    </row>
    <row r="301" spans="1:27" x14ac:dyDescent="0.25">
      <c r="A301" s="392" t="s">
        <v>530</v>
      </c>
      <c r="B301" s="392" t="s">
        <v>29</v>
      </c>
      <c r="C301" s="14" t="s">
        <v>84</v>
      </c>
      <c r="D301" s="14" t="s">
        <v>115</v>
      </c>
      <c r="E301" s="16" t="s">
        <v>525</v>
      </c>
      <c r="F301" s="14" t="s">
        <v>280</v>
      </c>
      <c r="G301" s="616"/>
      <c r="H301" s="616"/>
      <c r="I301" s="738"/>
      <c r="J301" s="616"/>
      <c r="K301" s="616"/>
      <c r="L301" s="617"/>
      <c r="M301" s="617"/>
      <c r="N301" s="617"/>
      <c r="O301" s="617"/>
      <c r="P301" s="616"/>
      <c r="Q301" s="616"/>
      <c r="R301" s="617"/>
      <c r="S301" s="617"/>
      <c r="T301" s="617"/>
      <c r="U301" s="617"/>
      <c r="V301" s="616"/>
      <c r="W301" s="616"/>
      <c r="X301" s="617"/>
      <c r="Y301" s="617"/>
      <c r="Z301" s="617"/>
      <c r="AA301" s="617"/>
    </row>
    <row r="302" spans="1:27" x14ac:dyDescent="0.25">
      <c r="A302" s="392" t="s">
        <v>530</v>
      </c>
      <c r="B302" s="392" t="s">
        <v>29</v>
      </c>
      <c r="C302" s="14" t="s">
        <v>84</v>
      </c>
      <c r="D302" s="14" t="s">
        <v>115</v>
      </c>
      <c r="E302" s="16" t="s">
        <v>527</v>
      </c>
      <c r="F302" s="14" t="s">
        <v>280</v>
      </c>
      <c r="G302" s="616"/>
      <c r="H302" s="616"/>
      <c r="I302" s="738"/>
      <c r="J302" s="616"/>
      <c r="K302" s="616"/>
      <c r="L302" s="617"/>
      <c r="M302" s="617"/>
      <c r="N302" s="617"/>
      <c r="O302" s="617"/>
      <c r="P302" s="616"/>
      <c r="Q302" s="616"/>
      <c r="R302" s="617"/>
      <c r="S302" s="617"/>
      <c r="T302" s="617"/>
      <c r="U302" s="617"/>
      <c r="V302" s="616"/>
      <c r="W302" s="616"/>
      <c r="X302" s="617"/>
      <c r="Y302" s="617"/>
      <c r="Z302" s="617"/>
      <c r="AA302" s="617"/>
    </row>
    <row r="303" spans="1:27" x14ac:dyDescent="0.25">
      <c r="A303" s="392" t="s">
        <v>530</v>
      </c>
      <c r="B303" s="392" t="s">
        <v>29</v>
      </c>
      <c r="C303" s="14" t="s">
        <v>84</v>
      </c>
      <c r="D303" s="16" t="s">
        <v>116</v>
      </c>
      <c r="E303" s="14" t="s">
        <v>277</v>
      </c>
      <c r="F303" s="14" t="s">
        <v>280</v>
      </c>
      <c r="G303" s="616">
        <v>41</v>
      </c>
      <c r="H303" s="616"/>
      <c r="I303" s="503">
        <v>0.68822538</v>
      </c>
      <c r="J303" s="616">
        <v>4676</v>
      </c>
      <c r="K303" s="616">
        <v>1354</v>
      </c>
      <c r="L303" s="487">
        <v>0.2190183</v>
      </c>
      <c r="M303" s="617">
        <v>3.4343310000000002E-2</v>
      </c>
      <c r="N303" s="487">
        <v>0.15845899999999999</v>
      </c>
      <c r="O303" s="487">
        <v>0.29461920000000003</v>
      </c>
      <c r="P303" s="616">
        <v>163</v>
      </c>
      <c r="Q303" s="616">
        <v>114</v>
      </c>
      <c r="R303" s="487">
        <v>0.65078599999999998</v>
      </c>
      <c r="S303" s="617">
        <v>7.9210929999999999E-2</v>
      </c>
      <c r="T303" s="487">
        <v>0.48275642000000002</v>
      </c>
      <c r="U303" s="487">
        <v>0.78818060000000001</v>
      </c>
      <c r="V303" s="616">
        <v>4839</v>
      </c>
      <c r="W303" s="616">
        <v>1468</v>
      </c>
      <c r="X303" s="487">
        <v>0.23140250000000001</v>
      </c>
      <c r="Y303" s="617">
        <v>3.5120070000000003E-2</v>
      </c>
      <c r="Z303" s="487">
        <v>0.16907849999999999</v>
      </c>
      <c r="AA303" s="487">
        <v>0.30817919999999999</v>
      </c>
    </row>
    <row r="304" spans="1:27" x14ac:dyDescent="0.25">
      <c r="A304" s="392" t="s">
        <v>530</v>
      </c>
      <c r="B304" s="392" t="s">
        <v>29</v>
      </c>
      <c r="C304" s="14" t="s">
        <v>84</v>
      </c>
      <c r="D304" s="16" t="s">
        <v>117</v>
      </c>
      <c r="E304" s="14" t="s">
        <v>277</v>
      </c>
      <c r="F304" s="14" t="s">
        <v>280</v>
      </c>
      <c r="G304" s="616">
        <v>41</v>
      </c>
      <c r="H304" s="616"/>
      <c r="I304" s="503">
        <v>0.17227355999999999</v>
      </c>
      <c r="J304" s="616">
        <v>1085</v>
      </c>
      <c r="K304" s="616">
        <v>381</v>
      </c>
      <c r="L304" s="487">
        <v>0.30788189999999999</v>
      </c>
      <c r="M304" s="617">
        <v>3.9009080000000002E-2</v>
      </c>
      <c r="N304" s="487">
        <v>0.23627119999999999</v>
      </c>
      <c r="O304" s="487">
        <v>0.39011050000000003</v>
      </c>
      <c r="P304" s="616">
        <v>46</v>
      </c>
      <c r="Q304" s="616">
        <v>38</v>
      </c>
      <c r="R304" s="487">
        <v>0.78729780000000005</v>
      </c>
      <c r="S304" s="617">
        <v>9.618815E-2</v>
      </c>
      <c r="T304" s="487">
        <v>0.5421821</v>
      </c>
      <c r="U304" s="487">
        <v>0.92043680000000005</v>
      </c>
      <c r="V304" s="616">
        <v>1131</v>
      </c>
      <c r="W304" s="616">
        <v>419</v>
      </c>
      <c r="X304" s="487">
        <v>0.31793670000000002</v>
      </c>
      <c r="Y304" s="617">
        <v>3.7071149999999997E-2</v>
      </c>
      <c r="Z304" s="487">
        <v>0.2492846</v>
      </c>
      <c r="AA304" s="487">
        <v>0.39553389999999999</v>
      </c>
    </row>
    <row r="305" spans="1:27" x14ac:dyDescent="0.25">
      <c r="A305" s="389" t="s">
        <v>530</v>
      </c>
      <c r="B305" s="17" t="s">
        <v>92</v>
      </c>
      <c r="C305" s="20" t="s">
        <v>84</v>
      </c>
      <c r="D305" s="20" t="s">
        <v>115</v>
      </c>
      <c r="E305" s="20" t="s">
        <v>277</v>
      </c>
      <c r="F305" s="20" t="s">
        <v>280</v>
      </c>
      <c r="G305" s="614">
        <v>41</v>
      </c>
      <c r="H305" s="614">
        <v>7328.25</v>
      </c>
      <c r="I305" s="504">
        <v>0.86049889999999996</v>
      </c>
      <c r="J305" s="614">
        <v>5761</v>
      </c>
      <c r="K305" s="614">
        <v>1735</v>
      </c>
      <c r="L305" s="494">
        <v>0.23692170000000001</v>
      </c>
      <c r="M305" s="615">
        <v>3.402736E-2</v>
      </c>
      <c r="N305" s="494">
        <v>0.17609320000000001</v>
      </c>
      <c r="O305" s="494">
        <v>0.31083519999999998</v>
      </c>
      <c r="P305" s="614">
        <v>209</v>
      </c>
      <c r="Q305" s="614">
        <v>152</v>
      </c>
      <c r="R305" s="494">
        <v>0.67190649999999996</v>
      </c>
      <c r="S305" s="615">
        <v>5.757578E-2</v>
      </c>
      <c r="T305" s="494">
        <v>0.54950096999999998</v>
      </c>
      <c r="U305" s="494">
        <v>0.77469010000000005</v>
      </c>
      <c r="V305" s="614">
        <v>5970</v>
      </c>
      <c r="W305" s="614">
        <v>1887</v>
      </c>
      <c r="X305" s="494">
        <v>0.2487268</v>
      </c>
      <c r="Y305" s="615">
        <v>3.43428E-2</v>
      </c>
      <c r="Z305" s="494">
        <v>0.18693609999999999</v>
      </c>
      <c r="AA305" s="494">
        <v>0.32283230000000002</v>
      </c>
    </row>
    <row r="306" spans="1:27" x14ac:dyDescent="0.25">
      <c r="A306" s="396" t="s">
        <v>530</v>
      </c>
      <c r="B306" s="204" t="s">
        <v>86</v>
      </c>
      <c r="C306" s="396" t="s">
        <v>25</v>
      </c>
      <c r="D306" s="203" t="s">
        <v>116</v>
      </c>
      <c r="E306" s="396" t="s">
        <v>524</v>
      </c>
      <c r="F306" s="396" t="s">
        <v>272</v>
      </c>
      <c r="G306" s="747"/>
      <c r="H306" s="747"/>
      <c r="I306" s="799"/>
      <c r="J306" s="747"/>
      <c r="K306" s="747"/>
      <c r="L306" s="748"/>
      <c r="M306" s="748"/>
      <c r="N306" s="748"/>
      <c r="O306" s="748"/>
      <c r="P306" s="747"/>
      <c r="Q306" s="747"/>
      <c r="R306" s="748"/>
      <c r="S306" s="748"/>
      <c r="T306" s="748"/>
      <c r="U306" s="748"/>
      <c r="V306" s="747"/>
      <c r="W306" s="747"/>
      <c r="X306" s="748"/>
      <c r="Y306" s="748"/>
      <c r="Z306" s="748"/>
      <c r="AA306" s="748"/>
    </row>
    <row r="307" spans="1:27" x14ac:dyDescent="0.25">
      <c r="A307" s="396" t="s">
        <v>530</v>
      </c>
      <c r="B307" s="204" t="s">
        <v>86</v>
      </c>
      <c r="C307" s="396" t="s">
        <v>25</v>
      </c>
      <c r="D307" s="203" t="s">
        <v>116</v>
      </c>
      <c r="E307" s="396" t="s">
        <v>524</v>
      </c>
      <c r="F307" s="396" t="s">
        <v>278</v>
      </c>
      <c r="G307" s="747"/>
      <c r="H307" s="747"/>
      <c r="I307" s="799"/>
      <c r="J307" s="747"/>
      <c r="K307" s="747"/>
      <c r="L307" s="748"/>
      <c r="M307" s="748"/>
      <c r="N307" s="748"/>
      <c r="O307" s="748"/>
      <c r="P307" s="747"/>
      <c r="Q307" s="747"/>
      <c r="R307" s="748"/>
      <c r="S307" s="748"/>
      <c r="T307" s="748"/>
      <c r="U307" s="748"/>
      <c r="V307" s="747"/>
      <c r="W307" s="747"/>
      <c r="X307" s="748"/>
      <c r="Y307" s="748"/>
      <c r="Z307" s="748"/>
      <c r="AA307" s="748"/>
    </row>
    <row r="308" spans="1:27" x14ac:dyDescent="0.25">
      <c r="A308" s="396" t="s">
        <v>530</v>
      </c>
      <c r="B308" s="204" t="s">
        <v>86</v>
      </c>
      <c r="C308" s="396" t="s">
        <v>25</v>
      </c>
      <c r="D308" s="203" t="s">
        <v>116</v>
      </c>
      <c r="E308" s="396" t="s">
        <v>526</v>
      </c>
      <c r="F308" s="396" t="s">
        <v>272</v>
      </c>
      <c r="G308" s="747"/>
      <c r="H308" s="747"/>
      <c r="I308" s="799"/>
      <c r="J308" s="747"/>
      <c r="K308" s="747"/>
      <c r="L308" s="748"/>
      <c r="M308" s="748"/>
      <c r="N308" s="748"/>
      <c r="O308" s="748"/>
      <c r="P308" s="747"/>
      <c r="Q308" s="747"/>
      <c r="R308" s="748"/>
      <c r="S308" s="748"/>
      <c r="T308" s="748"/>
      <c r="U308" s="748"/>
      <c r="V308" s="747"/>
      <c r="W308" s="747"/>
      <c r="X308" s="748"/>
      <c r="Y308" s="748"/>
      <c r="Z308" s="748"/>
      <c r="AA308" s="748"/>
    </row>
    <row r="309" spans="1:27" x14ac:dyDescent="0.25">
      <c r="A309" s="396" t="s">
        <v>530</v>
      </c>
      <c r="B309" s="204" t="s">
        <v>86</v>
      </c>
      <c r="C309" s="396" t="s">
        <v>25</v>
      </c>
      <c r="D309" s="203" t="s">
        <v>116</v>
      </c>
      <c r="E309" s="396" t="s">
        <v>526</v>
      </c>
      <c r="F309" s="396" t="s">
        <v>278</v>
      </c>
      <c r="G309" s="747"/>
      <c r="H309" s="747"/>
      <c r="I309" s="799"/>
      <c r="J309" s="747"/>
      <c r="K309" s="747"/>
      <c r="L309" s="748"/>
      <c r="M309" s="748"/>
      <c r="N309" s="748"/>
      <c r="O309" s="748"/>
      <c r="P309" s="747"/>
      <c r="Q309" s="747"/>
      <c r="R309" s="748"/>
      <c r="S309" s="748"/>
      <c r="T309" s="748"/>
      <c r="U309" s="748"/>
      <c r="V309" s="747"/>
      <c r="W309" s="747"/>
      <c r="X309" s="748"/>
      <c r="Y309" s="748"/>
      <c r="Z309" s="748"/>
      <c r="AA309" s="748"/>
    </row>
    <row r="310" spans="1:27" x14ac:dyDescent="0.25">
      <c r="A310" s="396" t="s">
        <v>530</v>
      </c>
      <c r="B310" s="204" t="s">
        <v>86</v>
      </c>
      <c r="C310" s="396" t="s">
        <v>25</v>
      </c>
      <c r="D310" s="203" t="s">
        <v>117</v>
      </c>
      <c r="E310" s="396" t="s">
        <v>524</v>
      </c>
      <c r="F310" s="396" t="s">
        <v>272</v>
      </c>
      <c r="G310" s="747"/>
      <c r="H310" s="747"/>
      <c r="I310" s="799"/>
      <c r="J310" s="747"/>
      <c r="K310" s="747"/>
      <c r="L310" s="748"/>
      <c r="M310" s="748"/>
      <c r="N310" s="748"/>
      <c r="O310" s="748"/>
      <c r="P310" s="747"/>
      <c r="Q310" s="747"/>
      <c r="R310" s="748"/>
      <c r="S310" s="748"/>
      <c r="T310" s="748"/>
      <c r="U310" s="748"/>
      <c r="V310" s="747"/>
      <c r="W310" s="747"/>
      <c r="X310" s="748"/>
      <c r="Y310" s="748"/>
      <c r="Z310" s="748"/>
      <c r="AA310" s="748"/>
    </row>
    <row r="311" spans="1:27" x14ac:dyDescent="0.25">
      <c r="A311" s="396" t="s">
        <v>530</v>
      </c>
      <c r="B311" s="204" t="s">
        <v>86</v>
      </c>
      <c r="C311" s="396" t="s">
        <v>25</v>
      </c>
      <c r="D311" s="203" t="s">
        <v>117</v>
      </c>
      <c r="E311" s="396" t="s">
        <v>524</v>
      </c>
      <c r="F311" s="396" t="s">
        <v>278</v>
      </c>
      <c r="G311" s="747"/>
      <c r="H311" s="747"/>
      <c r="I311" s="799"/>
      <c r="J311" s="747"/>
      <c r="K311" s="747"/>
      <c r="L311" s="748"/>
      <c r="M311" s="748"/>
      <c r="N311" s="748"/>
      <c r="O311" s="748"/>
      <c r="P311" s="747"/>
      <c r="Q311" s="747"/>
      <c r="R311" s="748"/>
      <c r="S311" s="748"/>
      <c r="T311" s="748"/>
      <c r="U311" s="748"/>
      <c r="V311" s="747"/>
      <c r="W311" s="747"/>
      <c r="X311" s="748"/>
      <c r="Y311" s="748"/>
      <c r="Z311" s="748"/>
      <c r="AA311" s="748"/>
    </row>
    <row r="312" spans="1:27" x14ac:dyDescent="0.25">
      <c r="A312" s="396" t="s">
        <v>530</v>
      </c>
      <c r="B312" s="204" t="s">
        <v>86</v>
      </c>
      <c r="C312" s="396" t="s">
        <v>25</v>
      </c>
      <c r="D312" s="203" t="s">
        <v>117</v>
      </c>
      <c r="E312" s="396" t="s">
        <v>526</v>
      </c>
      <c r="F312" s="396" t="s">
        <v>272</v>
      </c>
      <c r="G312" s="747"/>
      <c r="H312" s="747"/>
      <c r="I312" s="799"/>
      <c r="J312" s="747"/>
      <c r="K312" s="747"/>
      <c r="L312" s="748"/>
      <c r="M312" s="748"/>
      <c r="N312" s="748"/>
      <c r="O312" s="748"/>
      <c r="P312" s="747"/>
      <c r="Q312" s="747"/>
      <c r="R312" s="748"/>
      <c r="S312" s="748"/>
      <c r="T312" s="748"/>
      <c r="U312" s="748"/>
      <c r="V312" s="747"/>
      <c r="W312" s="747"/>
      <c r="X312" s="748"/>
      <c r="Y312" s="748"/>
      <c r="Z312" s="748"/>
      <c r="AA312" s="748"/>
    </row>
    <row r="313" spans="1:27" x14ac:dyDescent="0.25">
      <c r="A313" s="396" t="s">
        <v>530</v>
      </c>
      <c r="B313" s="204" t="s">
        <v>86</v>
      </c>
      <c r="C313" s="396" t="s">
        <v>25</v>
      </c>
      <c r="D313" s="203" t="s">
        <v>117</v>
      </c>
      <c r="E313" s="396" t="s">
        <v>526</v>
      </c>
      <c r="F313" s="396" t="s">
        <v>278</v>
      </c>
      <c r="G313" s="747"/>
      <c r="H313" s="747"/>
      <c r="I313" s="799"/>
      <c r="J313" s="747"/>
      <c r="K313" s="747"/>
      <c r="L313" s="748"/>
      <c r="M313" s="748"/>
      <c r="N313" s="748"/>
      <c r="O313" s="748"/>
      <c r="P313" s="747"/>
      <c r="Q313" s="747"/>
      <c r="R313" s="748"/>
      <c r="S313" s="748"/>
      <c r="T313" s="748"/>
      <c r="U313" s="748"/>
      <c r="V313" s="747"/>
      <c r="W313" s="747"/>
      <c r="X313" s="748"/>
      <c r="Y313" s="748"/>
      <c r="Z313" s="748"/>
      <c r="AA313" s="748"/>
    </row>
    <row r="314" spans="1:27" x14ac:dyDescent="0.25">
      <c r="A314" s="396" t="s">
        <v>530</v>
      </c>
      <c r="B314" s="204" t="s">
        <v>86</v>
      </c>
      <c r="C314" s="396" t="s">
        <v>87</v>
      </c>
      <c r="D314" s="203" t="s">
        <v>116</v>
      </c>
      <c r="E314" s="396" t="s">
        <v>524</v>
      </c>
      <c r="F314" s="396" t="s">
        <v>272</v>
      </c>
      <c r="G314" s="747"/>
      <c r="H314" s="747"/>
      <c r="I314" s="799"/>
      <c r="J314" s="747"/>
      <c r="K314" s="747"/>
      <c r="L314" s="748"/>
      <c r="M314" s="748"/>
      <c r="N314" s="748"/>
      <c r="O314" s="748"/>
      <c r="P314" s="747"/>
      <c r="Q314" s="747"/>
      <c r="R314" s="748"/>
      <c r="S314" s="748"/>
      <c r="T314" s="748"/>
      <c r="U314" s="748"/>
      <c r="V314" s="747"/>
      <c r="W314" s="747"/>
      <c r="X314" s="748"/>
      <c r="Y314" s="748"/>
      <c r="Z314" s="748"/>
      <c r="AA314" s="748"/>
    </row>
    <row r="315" spans="1:27" x14ac:dyDescent="0.25">
      <c r="A315" s="396" t="s">
        <v>530</v>
      </c>
      <c r="B315" s="204" t="s">
        <v>86</v>
      </c>
      <c r="C315" s="396" t="s">
        <v>87</v>
      </c>
      <c r="D315" s="203" t="s">
        <v>116</v>
      </c>
      <c r="E315" s="396" t="s">
        <v>524</v>
      </c>
      <c r="F315" s="396" t="s">
        <v>278</v>
      </c>
      <c r="G315" s="747"/>
      <c r="H315" s="747"/>
      <c r="I315" s="799"/>
      <c r="J315" s="747"/>
      <c r="K315" s="747"/>
      <c r="L315" s="748"/>
      <c r="M315" s="748"/>
      <c r="N315" s="748"/>
      <c r="O315" s="748"/>
      <c r="P315" s="747"/>
      <c r="Q315" s="747"/>
      <c r="R315" s="748"/>
      <c r="S315" s="748"/>
      <c r="T315" s="748"/>
      <c r="U315" s="748"/>
      <c r="V315" s="747"/>
      <c r="W315" s="747"/>
      <c r="X315" s="748"/>
      <c r="Y315" s="748"/>
      <c r="Z315" s="748"/>
      <c r="AA315" s="748"/>
    </row>
    <row r="316" spans="1:27" x14ac:dyDescent="0.25">
      <c r="A316" s="396" t="s">
        <v>530</v>
      </c>
      <c r="B316" s="204" t="s">
        <v>86</v>
      </c>
      <c r="C316" s="396" t="s">
        <v>87</v>
      </c>
      <c r="D316" s="203" t="s">
        <v>116</v>
      </c>
      <c r="E316" s="396" t="s">
        <v>526</v>
      </c>
      <c r="F316" s="396" t="s">
        <v>272</v>
      </c>
      <c r="G316" s="747"/>
      <c r="H316" s="747"/>
      <c r="I316" s="799"/>
      <c r="J316" s="747"/>
      <c r="K316" s="747"/>
      <c r="L316" s="748"/>
      <c r="M316" s="748"/>
      <c r="N316" s="748"/>
      <c r="O316" s="748"/>
      <c r="P316" s="747"/>
      <c r="Q316" s="747"/>
      <c r="R316" s="748"/>
      <c r="S316" s="748"/>
      <c r="T316" s="748"/>
      <c r="U316" s="748"/>
      <c r="V316" s="747"/>
      <c r="W316" s="747"/>
      <c r="X316" s="748"/>
      <c r="Y316" s="748"/>
      <c r="Z316" s="748"/>
      <c r="AA316" s="748"/>
    </row>
    <row r="317" spans="1:27" x14ac:dyDescent="0.25">
      <c r="A317" s="396" t="s">
        <v>530</v>
      </c>
      <c r="B317" s="204" t="s">
        <v>86</v>
      </c>
      <c r="C317" s="396" t="s">
        <v>87</v>
      </c>
      <c r="D317" s="203" t="s">
        <v>116</v>
      </c>
      <c r="E317" s="396" t="s">
        <v>526</v>
      </c>
      <c r="F317" s="396" t="s">
        <v>278</v>
      </c>
      <c r="G317" s="747"/>
      <c r="H317" s="747"/>
      <c r="I317" s="799"/>
      <c r="J317" s="747"/>
      <c r="K317" s="747"/>
      <c r="L317" s="748"/>
      <c r="M317" s="748"/>
      <c r="N317" s="748"/>
      <c r="O317" s="748"/>
      <c r="P317" s="747"/>
      <c r="Q317" s="747"/>
      <c r="R317" s="748"/>
      <c r="S317" s="748"/>
      <c r="T317" s="748"/>
      <c r="U317" s="748"/>
      <c r="V317" s="747"/>
      <c r="W317" s="747"/>
      <c r="X317" s="748"/>
      <c r="Y317" s="748"/>
      <c r="Z317" s="748"/>
      <c r="AA317" s="748"/>
    </row>
    <row r="318" spans="1:27" x14ac:dyDescent="0.25">
      <c r="A318" s="396" t="s">
        <v>530</v>
      </c>
      <c r="B318" s="204" t="s">
        <v>86</v>
      </c>
      <c r="C318" s="396" t="s">
        <v>87</v>
      </c>
      <c r="D318" s="203" t="s">
        <v>117</v>
      </c>
      <c r="E318" s="396" t="s">
        <v>524</v>
      </c>
      <c r="F318" s="396" t="s">
        <v>272</v>
      </c>
      <c r="G318" s="747"/>
      <c r="H318" s="747"/>
      <c r="I318" s="799"/>
      <c r="J318" s="747"/>
      <c r="K318" s="747"/>
      <c r="L318" s="748"/>
      <c r="M318" s="748"/>
      <c r="N318" s="748"/>
      <c r="O318" s="748"/>
      <c r="P318" s="747"/>
      <c r="Q318" s="747"/>
      <c r="R318" s="748"/>
      <c r="S318" s="748"/>
      <c r="T318" s="748"/>
      <c r="U318" s="748"/>
      <c r="V318" s="747"/>
      <c r="W318" s="747"/>
      <c r="X318" s="748"/>
      <c r="Y318" s="748"/>
      <c r="Z318" s="748"/>
      <c r="AA318" s="748"/>
    </row>
    <row r="319" spans="1:27" x14ac:dyDescent="0.25">
      <c r="A319" s="396" t="s">
        <v>530</v>
      </c>
      <c r="B319" s="204" t="s">
        <v>86</v>
      </c>
      <c r="C319" s="396" t="s">
        <v>87</v>
      </c>
      <c r="D319" s="203" t="s">
        <v>117</v>
      </c>
      <c r="E319" s="396" t="s">
        <v>524</v>
      </c>
      <c r="F319" s="396" t="s">
        <v>278</v>
      </c>
      <c r="G319" s="747"/>
      <c r="H319" s="747"/>
      <c r="I319" s="799"/>
      <c r="J319" s="747"/>
      <c r="K319" s="747"/>
      <c r="L319" s="748"/>
      <c r="M319" s="748"/>
      <c r="N319" s="748"/>
      <c r="O319" s="748"/>
      <c r="P319" s="747"/>
      <c r="Q319" s="747"/>
      <c r="R319" s="748"/>
      <c r="S319" s="748"/>
      <c r="T319" s="748"/>
      <c r="U319" s="748"/>
      <c r="V319" s="747"/>
      <c r="W319" s="747"/>
      <c r="X319" s="748"/>
      <c r="Y319" s="748"/>
      <c r="Z319" s="748"/>
      <c r="AA319" s="748"/>
    </row>
    <row r="320" spans="1:27" x14ac:dyDescent="0.25">
      <c r="A320" s="396" t="s">
        <v>530</v>
      </c>
      <c r="B320" s="204" t="s">
        <v>86</v>
      </c>
      <c r="C320" s="396" t="s">
        <v>87</v>
      </c>
      <c r="D320" s="203" t="s">
        <v>117</v>
      </c>
      <c r="E320" s="396" t="s">
        <v>526</v>
      </c>
      <c r="F320" s="396" t="s">
        <v>272</v>
      </c>
      <c r="G320" s="747"/>
      <c r="H320" s="747"/>
      <c r="I320" s="799"/>
      <c r="J320" s="747"/>
      <c r="K320" s="747"/>
      <c r="L320" s="748"/>
      <c r="M320" s="748"/>
      <c r="N320" s="748"/>
      <c r="O320" s="748"/>
      <c r="P320" s="747"/>
      <c r="Q320" s="747"/>
      <c r="R320" s="748"/>
      <c r="S320" s="748"/>
      <c r="T320" s="748"/>
      <c r="U320" s="748"/>
      <c r="V320" s="747"/>
      <c r="W320" s="747"/>
      <c r="X320" s="748"/>
      <c r="Y320" s="748"/>
      <c r="Z320" s="748"/>
      <c r="AA320" s="748"/>
    </row>
    <row r="321" spans="1:27" x14ac:dyDescent="0.25">
      <c r="A321" s="396" t="s">
        <v>530</v>
      </c>
      <c r="B321" s="204" t="s">
        <v>86</v>
      </c>
      <c r="C321" s="396" t="s">
        <v>87</v>
      </c>
      <c r="D321" s="203" t="s">
        <v>117</v>
      </c>
      <c r="E321" s="396" t="s">
        <v>526</v>
      </c>
      <c r="F321" s="396" t="s">
        <v>278</v>
      </c>
      <c r="G321" s="747"/>
      <c r="H321" s="747"/>
      <c r="I321" s="799"/>
      <c r="J321" s="747"/>
      <c r="K321" s="747"/>
      <c r="L321" s="748"/>
      <c r="M321" s="748"/>
      <c r="N321" s="748"/>
      <c r="O321" s="748"/>
      <c r="P321" s="747"/>
      <c r="Q321" s="747"/>
      <c r="R321" s="748"/>
      <c r="S321" s="748"/>
      <c r="T321" s="748"/>
      <c r="U321" s="748"/>
      <c r="V321" s="747"/>
      <c r="W321" s="747"/>
      <c r="X321" s="748"/>
      <c r="Y321" s="748"/>
      <c r="Z321" s="748"/>
      <c r="AA321" s="748"/>
    </row>
    <row r="322" spans="1:27" x14ac:dyDescent="0.25">
      <c r="A322" s="390" t="s">
        <v>530</v>
      </c>
      <c r="B322" s="69" t="s">
        <v>86</v>
      </c>
      <c r="C322" s="68" t="s">
        <v>89</v>
      </c>
      <c r="D322" s="69" t="s">
        <v>115</v>
      </c>
      <c r="E322" s="390" t="s">
        <v>524</v>
      </c>
      <c r="F322" s="390" t="s">
        <v>272</v>
      </c>
      <c r="G322" s="687"/>
      <c r="H322" s="687"/>
      <c r="I322" s="739"/>
      <c r="J322" s="687"/>
      <c r="K322" s="687"/>
      <c r="L322" s="715"/>
      <c r="M322" s="715"/>
      <c r="N322" s="715"/>
      <c r="O322" s="715"/>
      <c r="P322" s="687"/>
      <c r="Q322" s="687"/>
      <c r="R322" s="715"/>
      <c r="S322" s="715"/>
      <c r="T322" s="715"/>
      <c r="U322" s="715"/>
      <c r="V322" s="687"/>
      <c r="W322" s="687"/>
      <c r="X322" s="715"/>
      <c r="Y322" s="715"/>
      <c r="Z322" s="715"/>
      <c r="AA322" s="715"/>
    </row>
    <row r="323" spans="1:27" x14ac:dyDescent="0.25">
      <c r="A323" s="390" t="s">
        <v>530</v>
      </c>
      <c r="B323" s="69" t="s">
        <v>86</v>
      </c>
      <c r="C323" s="68" t="s">
        <v>89</v>
      </c>
      <c r="D323" s="69" t="s">
        <v>115</v>
      </c>
      <c r="E323" s="390" t="s">
        <v>524</v>
      </c>
      <c r="F323" s="390" t="s">
        <v>278</v>
      </c>
      <c r="G323" s="687"/>
      <c r="H323" s="687"/>
      <c r="I323" s="739"/>
      <c r="J323" s="687"/>
      <c r="K323" s="687"/>
      <c r="L323" s="715"/>
      <c r="M323" s="715"/>
      <c r="N323" s="715"/>
      <c r="O323" s="715"/>
      <c r="P323" s="687"/>
      <c r="Q323" s="687"/>
      <c r="R323" s="715"/>
      <c r="S323" s="715"/>
      <c r="T323" s="715"/>
      <c r="U323" s="715"/>
      <c r="V323" s="687"/>
      <c r="W323" s="687"/>
      <c r="X323" s="715"/>
      <c r="Y323" s="715"/>
      <c r="Z323" s="715"/>
      <c r="AA323" s="715"/>
    </row>
    <row r="324" spans="1:27" x14ac:dyDescent="0.25">
      <c r="A324" s="390" t="s">
        <v>530</v>
      </c>
      <c r="B324" s="69" t="s">
        <v>86</v>
      </c>
      <c r="C324" s="68" t="s">
        <v>89</v>
      </c>
      <c r="D324" s="69" t="s">
        <v>115</v>
      </c>
      <c r="E324" s="390" t="s">
        <v>526</v>
      </c>
      <c r="F324" s="390" t="s">
        <v>272</v>
      </c>
      <c r="G324" s="687"/>
      <c r="H324" s="687"/>
      <c r="I324" s="739"/>
      <c r="J324" s="687"/>
      <c r="K324" s="687"/>
      <c r="L324" s="715"/>
      <c r="M324" s="715"/>
      <c r="N324" s="715"/>
      <c r="O324" s="715"/>
      <c r="P324" s="687"/>
      <c r="Q324" s="687"/>
      <c r="R324" s="715"/>
      <c r="S324" s="715"/>
      <c r="T324" s="715"/>
      <c r="U324" s="715"/>
      <c r="V324" s="687"/>
      <c r="W324" s="687"/>
      <c r="X324" s="715"/>
      <c r="Y324" s="715"/>
      <c r="Z324" s="715"/>
      <c r="AA324" s="715"/>
    </row>
    <row r="325" spans="1:27" x14ac:dyDescent="0.25">
      <c r="A325" s="390" t="s">
        <v>530</v>
      </c>
      <c r="B325" s="69" t="s">
        <v>86</v>
      </c>
      <c r="C325" s="68" t="s">
        <v>89</v>
      </c>
      <c r="D325" s="69" t="s">
        <v>115</v>
      </c>
      <c r="E325" s="390" t="s">
        <v>526</v>
      </c>
      <c r="F325" s="390" t="s">
        <v>278</v>
      </c>
      <c r="G325" s="687"/>
      <c r="H325" s="687"/>
      <c r="I325" s="739"/>
      <c r="J325" s="687"/>
      <c r="K325" s="687"/>
      <c r="L325" s="715"/>
      <c r="M325" s="715"/>
      <c r="N325" s="715"/>
      <c r="O325" s="715"/>
      <c r="P325" s="687"/>
      <c r="Q325" s="687"/>
      <c r="R325" s="715"/>
      <c r="S325" s="715"/>
      <c r="T325" s="715"/>
      <c r="U325" s="715"/>
      <c r="V325" s="687"/>
      <c r="W325" s="687"/>
      <c r="X325" s="715"/>
      <c r="Y325" s="715"/>
      <c r="Z325" s="715"/>
      <c r="AA325" s="715"/>
    </row>
    <row r="326" spans="1:27" x14ac:dyDescent="0.25">
      <c r="A326" s="390" t="s">
        <v>530</v>
      </c>
      <c r="B326" s="69" t="s">
        <v>86</v>
      </c>
      <c r="C326" s="68" t="s">
        <v>91</v>
      </c>
      <c r="D326" s="69" t="s">
        <v>115</v>
      </c>
      <c r="E326" s="390" t="s">
        <v>524</v>
      </c>
      <c r="F326" s="390" t="s">
        <v>272</v>
      </c>
      <c r="G326" s="687"/>
      <c r="H326" s="687"/>
      <c r="I326" s="739"/>
      <c r="J326" s="687"/>
      <c r="K326" s="687"/>
      <c r="L326" s="715"/>
      <c r="M326" s="715"/>
      <c r="N326" s="715"/>
      <c r="O326" s="715"/>
      <c r="P326" s="687"/>
      <c r="Q326" s="687"/>
      <c r="R326" s="715"/>
      <c r="S326" s="715"/>
      <c r="T326" s="715"/>
      <c r="U326" s="715"/>
      <c r="V326" s="687"/>
      <c r="W326" s="687"/>
      <c r="X326" s="715"/>
      <c r="Y326" s="715"/>
      <c r="Z326" s="715"/>
      <c r="AA326" s="715"/>
    </row>
    <row r="327" spans="1:27" x14ac:dyDescent="0.25">
      <c r="A327" s="390" t="s">
        <v>530</v>
      </c>
      <c r="B327" s="69" t="s">
        <v>86</v>
      </c>
      <c r="C327" s="68" t="s">
        <v>91</v>
      </c>
      <c r="D327" s="69" t="s">
        <v>115</v>
      </c>
      <c r="E327" s="390" t="s">
        <v>524</v>
      </c>
      <c r="F327" s="390" t="s">
        <v>278</v>
      </c>
      <c r="G327" s="687"/>
      <c r="H327" s="687"/>
      <c r="I327" s="739"/>
      <c r="J327" s="687"/>
      <c r="K327" s="687"/>
      <c r="L327" s="715"/>
      <c r="M327" s="715"/>
      <c r="N327" s="715"/>
      <c r="O327" s="715"/>
      <c r="P327" s="687"/>
      <c r="Q327" s="687"/>
      <c r="R327" s="715"/>
      <c r="S327" s="715"/>
      <c r="T327" s="715"/>
      <c r="U327" s="715"/>
      <c r="V327" s="687"/>
      <c r="W327" s="687"/>
      <c r="X327" s="715"/>
      <c r="Y327" s="715"/>
      <c r="Z327" s="715"/>
      <c r="AA327" s="715"/>
    </row>
    <row r="328" spans="1:27" x14ac:dyDescent="0.25">
      <c r="A328" s="390" t="s">
        <v>530</v>
      </c>
      <c r="B328" s="69" t="s">
        <v>86</v>
      </c>
      <c r="C328" s="68" t="s">
        <v>91</v>
      </c>
      <c r="D328" s="69" t="s">
        <v>115</v>
      </c>
      <c r="E328" s="390" t="s">
        <v>526</v>
      </c>
      <c r="F328" s="390" t="s">
        <v>272</v>
      </c>
      <c r="G328" s="687"/>
      <c r="H328" s="687"/>
      <c r="I328" s="739"/>
      <c r="J328" s="687"/>
      <c r="K328" s="687"/>
      <c r="L328" s="715"/>
      <c r="M328" s="715"/>
      <c r="N328" s="715"/>
      <c r="O328" s="715"/>
      <c r="P328" s="687"/>
      <c r="Q328" s="687"/>
      <c r="R328" s="715"/>
      <c r="S328" s="715"/>
      <c r="T328" s="715"/>
      <c r="U328" s="715"/>
      <c r="V328" s="687"/>
      <c r="W328" s="687"/>
      <c r="X328" s="715"/>
      <c r="Y328" s="715"/>
      <c r="Z328" s="715"/>
      <c r="AA328" s="715"/>
    </row>
    <row r="329" spans="1:27" x14ac:dyDescent="0.25">
      <c r="A329" s="390" t="s">
        <v>530</v>
      </c>
      <c r="B329" s="69" t="s">
        <v>86</v>
      </c>
      <c r="C329" s="68" t="s">
        <v>91</v>
      </c>
      <c r="D329" s="69" t="s">
        <v>115</v>
      </c>
      <c r="E329" s="390" t="s">
        <v>526</v>
      </c>
      <c r="F329" s="390" t="s">
        <v>278</v>
      </c>
      <c r="G329" s="687"/>
      <c r="H329" s="687"/>
      <c r="I329" s="739"/>
      <c r="J329" s="687"/>
      <c r="K329" s="687"/>
      <c r="L329" s="715"/>
      <c r="M329" s="715"/>
      <c r="N329" s="715"/>
      <c r="O329" s="715"/>
      <c r="P329" s="687"/>
      <c r="Q329" s="687"/>
      <c r="R329" s="715"/>
      <c r="S329" s="715"/>
      <c r="T329" s="715"/>
      <c r="U329" s="715"/>
      <c r="V329" s="687"/>
      <c r="W329" s="687"/>
      <c r="X329" s="715"/>
      <c r="Y329" s="715"/>
      <c r="Z329" s="715"/>
      <c r="AA329" s="715"/>
    </row>
    <row r="330" spans="1:27" x14ac:dyDescent="0.25">
      <c r="A330" s="390" t="s">
        <v>530</v>
      </c>
      <c r="B330" s="69" t="s">
        <v>86</v>
      </c>
      <c r="C330" s="69" t="s">
        <v>84</v>
      </c>
      <c r="D330" s="68" t="s">
        <v>116</v>
      </c>
      <c r="E330" s="390" t="s">
        <v>524</v>
      </c>
      <c r="F330" s="390" t="s">
        <v>272</v>
      </c>
      <c r="G330" s="687"/>
      <c r="H330" s="687"/>
      <c r="I330" s="739"/>
      <c r="J330" s="687"/>
      <c r="K330" s="687"/>
      <c r="L330" s="715"/>
      <c r="M330" s="715"/>
      <c r="N330" s="715"/>
      <c r="O330" s="715"/>
      <c r="P330" s="687"/>
      <c r="Q330" s="687"/>
      <c r="R330" s="715"/>
      <c r="S330" s="715"/>
      <c r="T330" s="715"/>
      <c r="U330" s="715"/>
      <c r="V330" s="687"/>
      <c r="W330" s="687"/>
      <c r="X330" s="715"/>
      <c r="Y330" s="715"/>
      <c r="Z330" s="715"/>
      <c r="AA330" s="715"/>
    </row>
    <row r="331" spans="1:27" x14ac:dyDescent="0.25">
      <c r="A331" s="390" t="s">
        <v>530</v>
      </c>
      <c r="B331" s="69" t="s">
        <v>86</v>
      </c>
      <c r="C331" s="69" t="s">
        <v>84</v>
      </c>
      <c r="D331" s="68" t="s">
        <v>116</v>
      </c>
      <c r="E331" s="390" t="s">
        <v>524</v>
      </c>
      <c r="F331" s="390" t="s">
        <v>278</v>
      </c>
      <c r="G331" s="687"/>
      <c r="H331" s="687"/>
      <c r="I331" s="739"/>
      <c r="J331" s="687"/>
      <c r="K331" s="687"/>
      <c r="L331" s="715"/>
      <c r="M331" s="715"/>
      <c r="N331" s="715"/>
      <c r="O331" s="715"/>
      <c r="P331" s="687"/>
      <c r="Q331" s="687"/>
      <c r="R331" s="715"/>
      <c r="S331" s="715"/>
      <c r="T331" s="715"/>
      <c r="U331" s="715"/>
      <c r="V331" s="687"/>
      <c r="W331" s="687"/>
      <c r="X331" s="715"/>
      <c r="Y331" s="715"/>
      <c r="Z331" s="715"/>
      <c r="AA331" s="715"/>
    </row>
    <row r="332" spans="1:27" x14ac:dyDescent="0.25">
      <c r="A332" s="390" t="s">
        <v>530</v>
      </c>
      <c r="B332" s="69" t="s">
        <v>86</v>
      </c>
      <c r="C332" s="69" t="s">
        <v>84</v>
      </c>
      <c r="D332" s="68" t="s">
        <v>116</v>
      </c>
      <c r="E332" s="390" t="s">
        <v>526</v>
      </c>
      <c r="F332" s="390" t="s">
        <v>272</v>
      </c>
      <c r="G332" s="687"/>
      <c r="H332" s="687"/>
      <c r="I332" s="739"/>
      <c r="J332" s="687"/>
      <c r="K332" s="687"/>
      <c r="L332" s="715"/>
      <c r="M332" s="715"/>
      <c r="N332" s="715"/>
      <c r="O332" s="715"/>
      <c r="P332" s="687"/>
      <c r="Q332" s="687"/>
      <c r="R332" s="715"/>
      <c r="S332" s="715"/>
      <c r="T332" s="715"/>
      <c r="U332" s="715"/>
      <c r="V332" s="687"/>
      <c r="W332" s="687"/>
      <c r="X332" s="715"/>
      <c r="Y332" s="715"/>
      <c r="Z332" s="715"/>
      <c r="AA332" s="715"/>
    </row>
    <row r="333" spans="1:27" x14ac:dyDescent="0.25">
      <c r="A333" s="390" t="s">
        <v>530</v>
      </c>
      <c r="B333" s="69" t="s">
        <v>86</v>
      </c>
      <c r="C333" s="69" t="s">
        <v>84</v>
      </c>
      <c r="D333" s="68" t="s">
        <v>116</v>
      </c>
      <c r="E333" s="390" t="s">
        <v>526</v>
      </c>
      <c r="F333" s="390" t="s">
        <v>278</v>
      </c>
      <c r="G333" s="687"/>
      <c r="H333" s="687"/>
      <c r="I333" s="739"/>
      <c r="J333" s="687"/>
      <c r="K333" s="687"/>
      <c r="L333" s="715"/>
      <c r="M333" s="715"/>
      <c r="N333" s="715"/>
      <c r="O333" s="715"/>
      <c r="P333" s="687"/>
      <c r="Q333" s="687"/>
      <c r="R333" s="715"/>
      <c r="S333" s="715"/>
      <c r="T333" s="715"/>
      <c r="U333" s="715"/>
      <c r="V333" s="687"/>
      <c r="W333" s="687"/>
      <c r="X333" s="715"/>
      <c r="Y333" s="715"/>
      <c r="Z333" s="715"/>
      <c r="AA333" s="715"/>
    </row>
    <row r="334" spans="1:27" x14ac:dyDescent="0.25">
      <c r="A334" s="390" t="s">
        <v>530</v>
      </c>
      <c r="B334" s="69" t="s">
        <v>86</v>
      </c>
      <c r="C334" s="69" t="s">
        <v>84</v>
      </c>
      <c r="D334" s="68" t="s">
        <v>117</v>
      </c>
      <c r="E334" s="390" t="s">
        <v>524</v>
      </c>
      <c r="F334" s="390" t="s">
        <v>272</v>
      </c>
      <c r="G334" s="687"/>
      <c r="H334" s="687"/>
      <c r="I334" s="739"/>
      <c r="J334" s="687"/>
      <c r="K334" s="687"/>
      <c r="L334" s="715"/>
      <c r="M334" s="715"/>
      <c r="N334" s="715"/>
      <c r="O334" s="715"/>
      <c r="P334" s="687"/>
      <c r="Q334" s="687"/>
      <c r="R334" s="715"/>
      <c r="S334" s="715"/>
      <c r="T334" s="715"/>
      <c r="U334" s="715"/>
      <c r="V334" s="687"/>
      <c r="W334" s="687"/>
      <c r="X334" s="715"/>
      <c r="Y334" s="715"/>
      <c r="Z334" s="715"/>
      <c r="AA334" s="715"/>
    </row>
    <row r="335" spans="1:27" x14ac:dyDescent="0.25">
      <c r="A335" s="390" t="s">
        <v>530</v>
      </c>
      <c r="B335" s="69" t="s">
        <v>86</v>
      </c>
      <c r="C335" s="69" t="s">
        <v>84</v>
      </c>
      <c r="D335" s="68" t="s">
        <v>117</v>
      </c>
      <c r="E335" s="390" t="s">
        <v>524</v>
      </c>
      <c r="F335" s="390" t="s">
        <v>278</v>
      </c>
      <c r="G335" s="687"/>
      <c r="H335" s="687"/>
      <c r="I335" s="739"/>
      <c r="J335" s="687"/>
      <c r="K335" s="687"/>
      <c r="L335" s="715"/>
      <c r="M335" s="715"/>
      <c r="N335" s="715"/>
      <c r="O335" s="715"/>
      <c r="P335" s="687"/>
      <c r="Q335" s="687"/>
      <c r="R335" s="715"/>
      <c r="S335" s="715"/>
      <c r="T335" s="715"/>
      <c r="U335" s="715"/>
      <c r="V335" s="687"/>
      <c r="W335" s="687"/>
      <c r="X335" s="715"/>
      <c r="Y335" s="715"/>
      <c r="Z335" s="715"/>
      <c r="AA335" s="715"/>
    </row>
    <row r="336" spans="1:27" x14ac:dyDescent="0.25">
      <c r="A336" s="390" t="s">
        <v>530</v>
      </c>
      <c r="B336" s="69" t="s">
        <v>86</v>
      </c>
      <c r="C336" s="69" t="s">
        <v>84</v>
      </c>
      <c r="D336" s="68" t="s">
        <v>117</v>
      </c>
      <c r="E336" s="390" t="s">
        <v>526</v>
      </c>
      <c r="F336" s="390" t="s">
        <v>272</v>
      </c>
      <c r="G336" s="687"/>
      <c r="H336" s="687"/>
      <c r="I336" s="739"/>
      <c r="J336" s="687"/>
      <c r="K336" s="687"/>
      <c r="L336" s="715"/>
      <c r="M336" s="715"/>
      <c r="N336" s="715"/>
      <c r="O336" s="715"/>
      <c r="P336" s="687"/>
      <c r="Q336" s="687"/>
      <c r="R336" s="715"/>
      <c r="S336" s="715"/>
      <c r="T336" s="715"/>
      <c r="U336" s="715"/>
      <c r="V336" s="687"/>
      <c r="W336" s="687"/>
      <c r="X336" s="715"/>
      <c r="Y336" s="715"/>
      <c r="Z336" s="715"/>
      <c r="AA336" s="715"/>
    </row>
    <row r="337" spans="1:27" x14ac:dyDescent="0.25">
      <c r="A337" s="390" t="s">
        <v>530</v>
      </c>
      <c r="B337" s="69" t="s">
        <v>86</v>
      </c>
      <c r="C337" s="69" t="s">
        <v>84</v>
      </c>
      <c r="D337" s="68" t="s">
        <v>117</v>
      </c>
      <c r="E337" s="390" t="s">
        <v>526</v>
      </c>
      <c r="F337" s="390" t="s">
        <v>278</v>
      </c>
      <c r="G337" s="687"/>
      <c r="H337" s="687"/>
      <c r="I337" s="739"/>
      <c r="J337" s="687"/>
      <c r="K337" s="687"/>
      <c r="L337" s="715"/>
      <c r="M337" s="715"/>
      <c r="N337" s="715"/>
      <c r="O337" s="715"/>
      <c r="P337" s="687"/>
      <c r="Q337" s="687"/>
      <c r="R337" s="715"/>
      <c r="S337" s="715"/>
      <c r="T337" s="715"/>
      <c r="U337" s="715"/>
      <c r="V337" s="687"/>
      <c r="W337" s="687"/>
      <c r="X337" s="715"/>
      <c r="Y337" s="715"/>
      <c r="Z337" s="715"/>
      <c r="AA337" s="715"/>
    </row>
    <row r="338" spans="1:27" x14ac:dyDescent="0.25">
      <c r="A338" s="392" t="s">
        <v>530</v>
      </c>
      <c r="B338" s="14" t="s">
        <v>86</v>
      </c>
      <c r="C338" s="392" t="s">
        <v>25</v>
      </c>
      <c r="D338" s="16" t="s">
        <v>116</v>
      </c>
      <c r="E338" s="14" t="s">
        <v>277</v>
      </c>
      <c r="F338" s="14" t="s">
        <v>280</v>
      </c>
      <c r="G338" s="616"/>
      <c r="H338" s="616"/>
      <c r="I338" s="503">
        <v>0.65207999999999999</v>
      </c>
      <c r="J338" s="616">
        <v>2928</v>
      </c>
      <c r="K338" s="616">
        <v>825</v>
      </c>
      <c r="L338" s="487">
        <v>0.21674940000000001</v>
      </c>
      <c r="M338" s="617">
        <v>3.5665950000000002E-2</v>
      </c>
      <c r="N338" s="487">
        <v>0.15426770000000001</v>
      </c>
      <c r="O338" s="487">
        <v>0.2956898</v>
      </c>
      <c r="P338" s="616">
        <v>85</v>
      </c>
      <c r="Q338" s="616">
        <v>58</v>
      </c>
      <c r="R338" s="487">
        <v>0.63217920000000005</v>
      </c>
      <c r="S338" s="617">
        <v>8.9407239999999999E-2</v>
      </c>
      <c r="T338" s="487">
        <v>0.44490960000000002</v>
      </c>
      <c r="U338" s="487">
        <v>0.78657690000000002</v>
      </c>
      <c r="V338" s="616">
        <v>3013</v>
      </c>
      <c r="W338" s="616">
        <v>883</v>
      </c>
      <c r="X338" s="487">
        <v>0.2280064</v>
      </c>
      <c r="Y338" s="617">
        <v>3.6599890000000003E-2</v>
      </c>
      <c r="Z338" s="487">
        <v>0.16353860000000001</v>
      </c>
      <c r="AA338" s="487">
        <v>0.30851450000000002</v>
      </c>
    </row>
    <row r="339" spans="1:27" x14ac:dyDescent="0.25">
      <c r="A339" s="392" t="s">
        <v>530</v>
      </c>
      <c r="B339" s="14" t="s">
        <v>86</v>
      </c>
      <c r="C339" s="392" t="s">
        <v>25</v>
      </c>
      <c r="D339" s="16" t="s">
        <v>117</v>
      </c>
      <c r="E339" s="14" t="s">
        <v>277</v>
      </c>
      <c r="F339" s="14" t="s">
        <v>280</v>
      </c>
      <c r="G339" s="616"/>
      <c r="H339" s="616"/>
      <c r="I339" s="503">
        <v>0.19253164</v>
      </c>
      <c r="J339" s="616">
        <v>836</v>
      </c>
      <c r="K339" s="616">
        <v>305</v>
      </c>
      <c r="L339" s="487">
        <v>0.3119961</v>
      </c>
      <c r="M339" s="617">
        <v>3.7650419999999997E-2</v>
      </c>
      <c r="N339" s="487">
        <v>0.24254210000000001</v>
      </c>
      <c r="O339" s="487">
        <v>0.39107039999999998</v>
      </c>
      <c r="P339" s="616">
        <v>13</v>
      </c>
      <c r="Q339" s="616">
        <v>10</v>
      </c>
      <c r="R339" s="487"/>
      <c r="S339" s="617"/>
      <c r="T339" s="487"/>
      <c r="U339" s="487"/>
      <c r="V339" s="616">
        <v>849</v>
      </c>
      <c r="W339" s="616">
        <v>315</v>
      </c>
      <c r="X339" s="487">
        <v>0.3172372</v>
      </c>
      <c r="Y339" s="617">
        <v>3.632341E-2</v>
      </c>
      <c r="Z339" s="487">
        <v>0.249888</v>
      </c>
      <c r="AA339" s="487">
        <v>0.39322259999999998</v>
      </c>
    </row>
    <row r="340" spans="1:27" x14ac:dyDescent="0.25">
      <c r="A340" s="392" t="s">
        <v>530</v>
      </c>
      <c r="B340" s="14" t="s">
        <v>86</v>
      </c>
      <c r="C340" s="392" t="s">
        <v>87</v>
      </c>
      <c r="D340" s="16" t="s">
        <v>116</v>
      </c>
      <c r="E340" s="14" t="s">
        <v>277</v>
      </c>
      <c r="F340" s="14" t="s">
        <v>280</v>
      </c>
      <c r="G340" s="616"/>
      <c r="H340" s="616"/>
      <c r="I340" s="503">
        <v>0.1213751</v>
      </c>
      <c r="J340" s="616">
        <v>2194</v>
      </c>
      <c r="K340" s="616">
        <v>631</v>
      </c>
      <c r="L340" s="487">
        <v>0.21956429999999999</v>
      </c>
      <c r="M340" s="617">
        <v>4.4184639999999997E-2</v>
      </c>
      <c r="N340" s="487">
        <v>0.14433019999999999</v>
      </c>
      <c r="O340" s="487">
        <v>0.31937749999999998</v>
      </c>
      <c r="P340" s="616">
        <v>82</v>
      </c>
      <c r="Q340" s="616">
        <v>58</v>
      </c>
      <c r="R340" s="487">
        <v>0.68616440000000001</v>
      </c>
      <c r="S340" s="617">
        <v>7.7230939999999998E-2</v>
      </c>
      <c r="T340" s="487">
        <v>0.51767079999999999</v>
      </c>
      <c r="U340" s="487">
        <v>0.81664539999999997</v>
      </c>
      <c r="V340" s="616">
        <v>2276</v>
      </c>
      <c r="W340" s="616">
        <v>689</v>
      </c>
      <c r="X340" s="487">
        <v>0.23111480000000001</v>
      </c>
      <c r="Y340" s="617">
        <v>4.3343119999999999E-2</v>
      </c>
      <c r="Z340" s="487">
        <v>0.15631059999999999</v>
      </c>
      <c r="AA340" s="487">
        <v>0.32780819999999999</v>
      </c>
    </row>
    <row r="341" spans="1:27" x14ac:dyDescent="0.25">
      <c r="A341" s="392" t="s">
        <v>530</v>
      </c>
      <c r="B341" s="14" t="s">
        <v>86</v>
      </c>
      <c r="C341" s="392" t="s">
        <v>87</v>
      </c>
      <c r="D341" s="16" t="s">
        <v>117</v>
      </c>
      <c r="E341" s="14" t="s">
        <v>277</v>
      </c>
      <c r="F341" s="14" t="s">
        <v>280</v>
      </c>
      <c r="G341" s="616"/>
      <c r="H341" s="616"/>
      <c r="I341" s="503">
        <v>3.4013290000000002E-2</v>
      </c>
      <c r="J341" s="616">
        <v>606</v>
      </c>
      <c r="K341" s="616">
        <v>188</v>
      </c>
      <c r="L341" s="487">
        <v>0.2762771</v>
      </c>
      <c r="M341" s="617">
        <v>4.2256809999999999E-2</v>
      </c>
      <c r="N341" s="487">
        <v>0.20064070000000001</v>
      </c>
      <c r="O341" s="487">
        <v>0.36732409999999999</v>
      </c>
      <c r="P341" s="616">
        <v>35</v>
      </c>
      <c r="Q341" s="616">
        <v>30</v>
      </c>
      <c r="R341" s="487">
        <v>0.83218460000000005</v>
      </c>
      <c r="S341" s="617">
        <v>6.8585930000000003E-2</v>
      </c>
      <c r="T341" s="487">
        <v>0.65177050000000003</v>
      </c>
      <c r="U341" s="487">
        <v>0.92927119999999996</v>
      </c>
      <c r="V341" s="616">
        <v>641</v>
      </c>
      <c r="W341" s="616">
        <v>218</v>
      </c>
      <c r="X341" s="487">
        <v>0.30046929999999999</v>
      </c>
      <c r="Y341" s="617">
        <v>4.2235330000000001E-2</v>
      </c>
      <c r="Z341" s="487">
        <v>0.22378819999999999</v>
      </c>
      <c r="AA341" s="487">
        <v>0.39021650000000002</v>
      </c>
    </row>
    <row r="342" spans="1:27" x14ac:dyDescent="0.25">
      <c r="A342" s="392" t="s">
        <v>530</v>
      </c>
      <c r="B342" s="14" t="s">
        <v>86</v>
      </c>
      <c r="C342" s="392" t="s">
        <v>25</v>
      </c>
      <c r="D342" s="14" t="s">
        <v>115</v>
      </c>
      <c r="E342" s="16" t="s">
        <v>525</v>
      </c>
      <c r="F342" s="14" t="s">
        <v>280</v>
      </c>
      <c r="G342" s="616"/>
      <c r="H342" s="616"/>
      <c r="I342" s="738"/>
      <c r="J342" s="616"/>
      <c r="K342" s="616"/>
      <c r="L342" s="617"/>
      <c r="M342" s="617"/>
      <c r="N342" s="617"/>
      <c r="O342" s="617"/>
      <c r="P342" s="616"/>
      <c r="Q342" s="616"/>
      <c r="R342" s="617"/>
      <c r="S342" s="617"/>
      <c r="T342" s="617"/>
      <c r="U342" s="617"/>
      <c r="V342" s="616"/>
      <c r="W342" s="616"/>
      <c r="X342" s="617"/>
      <c r="Y342" s="617"/>
      <c r="Z342" s="617"/>
      <c r="AA342" s="617"/>
    </row>
    <row r="343" spans="1:27" x14ac:dyDescent="0.25">
      <c r="A343" s="392" t="s">
        <v>530</v>
      </c>
      <c r="B343" s="14" t="s">
        <v>86</v>
      </c>
      <c r="C343" s="392" t="s">
        <v>25</v>
      </c>
      <c r="D343" s="14" t="s">
        <v>115</v>
      </c>
      <c r="E343" s="16" t="s">
        <v>527</v>
      </c>
      <c r="F343" s="14" t="s">
        <v>280</v>
      </c>
      <c r="G343" s="616"/>
      <c r="H343" s="616"/>
      <c r="I343" s="738"/>
      <c r="J343" s="616"/>
      <c r="K343" s="616"/>
      <c r="L343" s="617"/>
      <c r="M343" s="617"/>
      <c r="N343" s="617"/>
      <c r="O343" s="617"/>
      <c r="P343" s="616"/>
      <c r="Q343" s="616"/>
      <c r="R343" s="617"/>
      <c r="S343" s="617"/>
      <c r="T343" s="617"/>
      <c r="U343" s="617"/>
      <c r="V343" s="616"/>
      <c r="W343" s="616"/>
      <c r="X343" s="617"/>
      <c r="Y343" s="617"/>
      <c r="Z343" s="617"/>
      <c r="AA343" s="617"/>
    </row>
    <row r="344" spans="1:27" x14ac:dyDescent="0.25">
      <c r="A344" s="392" t="s">
        <v>530</v>
      </c>
      <c r="B344" s="14" t="s">
        <v>86</v>
      </c>
      <c r="C344" s="392" t="s">
        <v>87</v>
      </c>
      <c r="D344" s="14" t="s">
        <v>115</v>
      </c>
      <c r="E344" s="16" t="s">
        <v>525</v>
      </c>
      <c r="F344" s="14" t="s">
        <v>280</v>
      </c>
      <c r="G344" s="616"/>
      <c r="H344" s="616"/>
      <c r="I344" s="738"/>
      <c r="J344" s="616"/>
      <c r="K344" s="616"/>
      <c r="L344" s="617"/>
      <c r="M344" s="617"/>
      <c r="N344" s="617"/>
      <c r="O344" s="617"/>
      <c r="P344" s="616"/>
      <c r="Q344" s="616"/>
      <c r="R344" s="617"/>
      <c r="S344" s="617"/>
      <c r="T344" s="617"/>
      <c r="U344" s="617"/>
      <c r="V344" s="616"/>
      <c r="W344" s="616"/>
      <c r="X344" s="617"/>
      <c r="Y344" s="617"/>
      <c r="Z344" s="617"/>
      <c r="AA344" s="617"/>
    </row>
    <row r="345" spans="1:27" x14ac:dyDescent="0.25">
      <c r="A345" s="392" t="s">
        <v>530</v>
      </c>
      <c r="B345" s="14" t="s">
        <v>86</v>
      </c>
      <c r="C345" s="392" t="s">
        <v>87</v>
      </c>
      <c r="D345" s="14" t="s">
        <v>115</v>
      </c>
      <c r="E345" s="16" t="s">
        <v>527</v>
      </c>
      <c r="F345" s="14" t="s">
        <v>280</v>
      </c>
      <c r="G345" s="616"/>
      <c r="H345" s="616"/>
      <c r="I345" s="738"/>
      <c r="J345" s="616"/>
      <c r="K345" s="616"/>
      <c r="L345" s="617"/>
      <c r="M345" s="617"/>
      <c r="N345" s="617"/>
      <c r="O345" s="617"/>
      <c r="P345" s="616"/>
      <c r="Q345" s="616"/>
      <c r="R345" s="617"/>
      <c r="S345" s="617"/>
      <c r="T345" s="617"/>
      <c r="U345" s="617"/>
      <c r="V345" s="616"/>
      <c r="W345" s="616"/>
      <c r="X345" s="617"/>
      <c r="Y345" s="617"/>
      <c r="Z345" s="617"/>
      <c r="AA345" s="617"/>
    </row>
    <row r="346" spans="1:27" x14ac:dyDescent="0.25">
      <c r="A346" s="392" t="s">
        <v>530</v>
      </c>
      <c r="B346" s="14" t="s">
        <v>86</v>
      </c>
      <c r="C346" s="392" t="s">
        <v>25</v>
      </c>
      <c r="D346" s="14" t="s">
        <v>115</v>
      </c>
      <c r="E346" s="14" t="s">
        <v>277</v>
      </c>
      <c r="F346" s="16" t="s">
        <v>276</v>
      </c>
      <c r="G346" s="616"/>
      <c r="H346" s="616"/>
      <c r="I346" s="738"/>
      <c r="J346" s="616"/>
      <c r="K346" s="616"/>
      <c r="L346" s="617"/>
      <c r="M346" s="617"/>
      <c r="N346" s="617"/>
      <c r="O346" s="617"/>
      <c r="P346" s="616"/>
      <c r="Q346" s="616"/>
      <c r="R346" s="617"/>
      <c r="S346" s="617"/>
      <c r="T346" s="617"/>
      <c r="U346" s="617"/>
      <c r="V346" s="616"/>
      <c r="W346" s="616"/>
      <c r="X346" s="617"/>
      <c r="Y346" s="617"/>
      <c r="Z346" s="617"/>
      <c r="AA346" s="617"/>
    </row>
    <row r="347" spans="1:27" x14ac:dyDescent="0.25">
      <c r="A347" s="392" t="s">
        <v>530</v>
      </c>
      <c r="B347" s="14" t="s">
        <v>86</v>
      </c>
      <c r="C347" s="392" t="s">
        <v>25</v>
      </c>
      <c r="D347" s="14" t="s">
        <v>115</v>
      </c>
      <c r="E347" s="14" t="s">
        <v>277</v>
      </c>
      <c r="F347" s="16" t="s">
        <v>279</v>
      </c>
      <c r="G347" s="616"/>
      <c r="H347" s="616"/>
      <c r="I347" s="738"/>
      <c r="J347" s="616"/>
      <c r="K347" s="616"/>
      <c r="L347" s="617"/>
      <c r="M347" s="617"/>
      <c r="N347" s="617"/>
      <c r="O347" s="617"/>
      <c r="P347" s="616"/>
      <c r="Q347" s="616"/>
      <c r="R347" s="617"/>
      <c r="S347" s="617"/>
      <c r="T347" s="617"/>
      <c r="U347" s="617"/>
      <c r="V347" s="616"/>
      <c r="W347" s="616"/>
      <c r="X347" s="617"/>
      <c r="Y347" s="617"/>
      <c r="Z347" s="617"/>
      <c r="AA347" s="617"/>
    </row>
    <row r="348" spans="1:27" x14ac:dyDescent="0.25">
      <c r="A348" s="392" t="s">
        <v>530</v>
      </c>
      <c r="B348" s="14" t="s">
        <v>86</v>
      </c>
      <c r="C348" s="392" t="s">
        <v>87</v>
      </c>
      <c r="D348" s="14" t="s">
        <v>115</v>
      </c>
      <c r="E348" s="14" t="s">
        <v>277</v>
      </c>
      <c r="F348" s="16" t="s">
        <v>276</v>
      </c>
      <c r="G348" s="616"/>
      <c r="H348" s="616"/>
      <c r="I348" s="738"/>
      <c r="J348" s="616"/>
      <c r="K348" s="616"/>
      <c r="L348" s="617"/>
      <c r="M348" s="617"/>
      <c r="N348" s="617"/>
      <c r="O348" s="617"/>
      <c r="P348" s="616"/>
      <c r="Q348" s="616"/>
      <c r="R348" s="617"/>
      <c r="S348" s="617"/>
      <c r="T348" s="617"/>
      <c r="U348" s="617"/>
      <c r="V348" s="616"/>
      <c r="W348" s="616"/>
      <c r="X348" s="617"/>
      <c r="Y348" s="617"/>
      <c r="Z348" s="617"/>
      <c r="AA348" s="617"/>
    </row>
    <row r="349" spans="1:27" x14ac:dyDescent="0.25">
      <c r="A349" s="392" t="s">
        <v>530</v>
      </c>
      <c r="B349" s="14" t="s">
        <v>86</v>
      </c>
      <c r="C349" s="392" t="s">
        <v>87</v>
      </c>
      <c r="D349" s="14" t="s">
        <v>115</v>
      </c>
      <c r="E349" s="14" t="s">
        <v>277</v>
      </c>
      <c r="F349" s="16" t="s">
        <v>279</v>
      </c>
      <c r="G349" s="616"/>
      <c r="H349" s="616"/>
      <c r="I349" s="738"/>
      <c r="J349" s="616"/>
      <c r="K349" s="616"/>
      <c r="L349" s="617"/>
      <c r="M349" s="617"/>
      <c r="N349" s="617"/>
      <c r="O349" s="617"/>
      <c r="P349" s="616"/>
      <c r="Q349" s="616"/>
      <c r="R349" s="617"/>
      <c r="S349" s="617"/>
      <c r="T349" s="617"/>
      <c r="U349" s="617"/>
      <c r="V349" s="616"/>
      <c r="W349" s="616"/>
      <c r="X349" s="617"/>
      <c r="Y349" s="617"/>
      <c r="Z349" s="617"/>
      <c r="AA349" s="617"/>
    </row>
    <row r="350" spans="1:27" x14ac:dyDescent="0.25">
      <c r="A350" s="392" t="s">
        <v>530</v>
      </c>
      <c r="B350" s="14" t="s">
        <v>86</v>
      </c>
      <c r="C350" s="14" t="s">
        <v>84</v>
      </c>
      <c r="D350" s="14" t="s">
        <v>115</v>
      </c>
      <c r="E350" s="402" t="s">
        <v>592</v>
      </c>
      <c r="F350" s="16" t="s">
        <v>276</v>
      </c>
      <c r="G350" s="616">
        <v>56</v>
      </c>
      <c r="H350" s="616"/>
      <c r="I350" s="503">
        <v>1.6489355000000001E-2</v>
      </c>
      <c r="J350" s="616">
        <v>114</v>
      </c>
      <c r="K350" s="616">
        <v>66</v>
      </c>
      <c r="L350" s="487">
        <v>0.62885881246879105</v>
      </c>
      <c r="M350" s="617">
        <v>8.0086519999999994E-2</v>
      </c>
      <c r="N350" s="487">
        <v>0.46171280844968499</v>
      </c>
      <c r="O350" s="487">
        <v>0.76996216764482694</v>
      </c>
      <c r="P350" s="616">
        <v>70</v>
      </c>
      <c r="Q350" s="616">
        <v>49</v>
      </c>
      <c r="R350" s="487">
        <v>0.63880434740373604</v>
      </c>
      <c r="S350" s="617">
        <v>7.5393160000000001E-2</v>
      </c>
      <c r="T350" s="487">
        <v>0.480486624122131</v>
      </c>
      <c r="U350" s="487">
        <v>0.77179067025161296</v>
      </c>
      <c r="V350" s="616">
        <v>184</v>
      </c>
      <c r="W350" s="616">
        <v>115</v>
      </c>
      <c r="X350" s="487">
        <v>0.63308320968890797</v>
      </c>
      <c r="Y350" s="617">
        <v>5.3808509999999997E-2</v>
      </c>
      <c r="Z350" s="487">
        <v>0.52145933264876199</v>
      </c>
      <c r="AA350" s="487">
        <v>0.73204902548056305</v>
      </c>
    </row>
    <row r="351" spans="1:27" x14ac:dyDescent="0.25">
      <c r="A351" s="392" t="s">
        <v>530</v>
      </c>
      <c r="B351" s="14" t="s">
        <v>86</v>
      </c>
      <c r="C351" s="14" t="s">
        <v>84</v>
      </c>
      <c r="D351" s="14" t="s">
        <v>115</v>
      </c>
      <c r="E351" s="402" t="s">
        <v>592</v>
      </c>
      <c r="F351" s="16" t="s">
        <v>279</v>
      </c>
      <c r="G351" s="616">
        <v>56</v>
      </c>
      <c r="H351" s="616"/>
      <c r="I351" s="503">
        <v>2.3566666999999999E-2</v>
      </c>
      <c r="J351" s="616">
        <v>73</v>
      </c>
      <c r="K351" s="616">
        <v>43</v>
      </c>
      <c r="L351" s="487">
        <v>0.65512986764233405</v>
      </c>
      <c r="M351" s="617">
        <v>7.9982339999999999E-2</v>
      </c>
      <c r="N351" s="487">
        <v>0.48483637707681099</v>
      </c>
      <c r="O351" s="487">
        <v>0.79314766528367697</v>
      </c>
      <c r="P351" s="616">
        <v>112</v>
      </c>
      <c r="Q351" s="616">
        <v>84</v>
      </c>
      <c r="R351" s="487">
        <v>0.66104805269880396</v>
      </c>
      <c r="S351" s="617">
        <v>9.0570319999999996E-2</v>
      </c>
      <c r="T351" s="487">
        <v>0.46655323435555501</v>
      </c>
      <c r="U351" s="487">
        <v>0.81304576190356803</v>
      </c>
      <c r="V351" s="616">
        <v>185</v>
      </c>
      <c r="W351" s="616">
        <v>127</v>
      </c>
      <c r="X351" s="487">
        <v>0.65816236338714196</v>
      </c>
      <c r="Y351" s="617">
        <v>6.5110660000000001E-2</v>
      </c>
      <c r="Z351" s="487">
        <v>0.52022734380684399</v>
      </c>
      <c r="AA351" s="487">
        <v>0.77369218160346998</v>
      </c>
    </row>
    <row r="352" spans="1:27" x14ac:dyDescent="0.25">
      <c r="A352" s="392" t="s">
        <v>530</v>
      </c>
      <c r="B352" s="14" t="s">
        <v>86</v>
      </c>
      <c r="C352" s="14" t="s">
        <v>84</v>
      </c>
      <c r="D352" s="14" t="s">
        <v>115</v>
      </c>
      <c r="E352" s="402" t="s">
        <v>593</v>
      </c>
      <c r="F352" s="16" t="s">
        <v>276</v>
      </c>
      <c r="G352" s="616">
        <v>56</v>
      </c>
      <c r="H352" s="616"/>
      <c r="I352" s="503">
        <v>0.54181981899999998</v>
      </c>
      <c r="J352" s="616">
        <v>3744</v>
      </c>
      <c r="K352" s="616">
        <v>1161</v>
      </c>
      <c r="L352" s="487">
        <v>0.24736990588340599</v>
      </c>
      <c r="M352" s="617">
        <v>3.1058970000000002E-2</v>
      </c>
      <c r="N352" s="487">
        <v>0.19097873127662501</v>
      </c>
      <c r="O352" s="487">
        <v>0.31395038919585899</v>
      </c>
      <c r="P352" s="616">
        <v>3</v>
      </c>
      <c r="Q352" s="616">
        <v>0</v>
      </c>
      <c r="R352" s="487"/>
      <c r="S352" s="617"/>
      <c r="T352" s="487"/>
      <c r="U352" s="487"/>
      <c r="V352" s="616">
        <v>3747</v>
      </c>
      <c r="W352" s="616">
        <v>1161</v>
      </c>
      <c r="X352" s="487">
        <v>0.24717380421570001</v>
      </c>
      <c r="Y352" s="617">
        <v>3.107033E-2</v>
      </c>
      <c r="Z352" s="487">
        <v>0.19077007680258301</v>
      </c>
      <c r="AA352" s="487">
        <v>0.31378755105751799</v>
      </c>
    </row>
    <row r="353" spans="1:27" x14ac:dyDescent="0.25">
      <c r="A353" s="392" t="s">
        <v>530</v>
      </c>
      <c r="B353" s="14" t="s">
        <v>86</v>
      </c>
      <c r="C353" s="14" t="s">
        <v>84</v>
      </c>
      <c r="D353" s="14" t="s">
        <v>115</v>
      </c>
      <c r="E353" s="402" t="s">
        <v>593</v>
      </c>
      <c r="F353" s="16" t="s">
        <v>279</v>
      </c>
      <c r="G353" s="616">
        <v>56</v>
      </c>
      <c r="H353" s="616"/>
      <c r="I353" s="503">
        <v>0.403587058</v>
      </c>
      <c r="J353" s="616">
        <v>2575</v>
      </c>
      <c r="K353" s="616">
        <v>654</v>
      </c>
      <c r="L353" s="487">
        <v>0.196241558578826</v>
      </c>
      <c r="M353" s="617">
        <v>2.919975E-2</v>
      </c>
      <c r="N353" s="487">
        <v>0.144645134862292</v>
      </c>
      <c r="O353" s="487">
        <v>0.260634789861033</v>
      </c>
      <c r="P353" s="616">
        <v>6</v>
      </c>
      <c r="Q353" s="616">
        <v>1</v>
      </c>
      <c r="R353" s="487"/>
      <c r="S353" s="617"/>
      <c r="T353" s="487"/>
      <c r="U353" s="487"/>
      <c r="V353" s="616">
        <v>2581</v>
      </c>
      <c r="W353" s="616">
        <v>655</v>
      </c>
      <c r="X353" s="487">
        <v>0.19704018269043999</v>
      </c>
      <c r="Y353" s="617">
        <v>2.9248389999999999E-2</v>
      </c>
      <c r="Z353" s="487">
        <v>0.14533566486226901</v>
      </c>
      <c r="AA353" s="487">
        <v>0.26151074534138002</v>
      </c>
    </row>
    <row r="354" spans="1:27" x14ac:dyDescent="0.25">
      <c r="A354" s="389" t="s">
        <v>530</v>
      </c>
      <c r="B354" s="20" t="s">
        <v>86</v>
      </c>
      <c r="C354" s="20" t="s">
        <v>84</v>
      </c>
      <c r="D354" s="20" t="s">
        <v>115</v>
      </c>
      <c r="E354" s="20" t="s">
        <v>277</v>
      </c>
      <c r="F354" s="17" t="s">
        <v>276</v>
      </c>
      <c r="G354" s="614">
        <v>56</v>
      </c>
      <c r="H354" s="614"/>
      <c r="I354" s="504">
        <v>0.55831936999999998</v>
      </c>
      <c r="J354" s="614">
        <v>3859</v>
      </c>
      <c r="K354" s="614">
        <v>1227</v>
      </c>
      <c r="L354" s="494">
        <v>0.25393399999999999</v>
      </c>
      <c r="M354" s="615">
        <v>3.1546869999999998E-2</v>
      </c>
      <c r="N354" s="494">
        <v>0.19653319999999999</v>
      </c>
      <c r="O354" s="494">
        <v>0.3213935</v>
      </c>
      <c r="P354" s="614">
        <v>73</v>
      </c>
      <c r="Q354" s="614">
        <v>49</v>
      </c>
      <c r="R354" s="494">
        <v>0.60189230000000005</v>
      </c>
      <c r="S354" s="615">
        <v>7.558608E-2</v>
      </c>
      <c r="T354" s="494">
        <v>0.44707989999999997</v>
      </c>
      <c r="U354" s="494">
        <v>0.73869339999999994</v>
      </c>
      <c r="V354" s="614">
        <v>3932</v>
      </c>
      <c r="W354" s="614">
        <v>1276</v>
      </c>
      <c r="X354" s="494">
        <v>0.25856669999999998</v>
      </c>
      <c r="Y354" s="615">
        <v>3.172647E-2</v>
      </c>
      <c r="Z354" s="494">
        <v>0.20072599999999999</v>
      </c>
      <c r="AA354" s="494">
        <v>0.32627089999999997</v>
      </c>
    </row>
    <row r="355" spans="1:27" x14ac:dyDescent="0.25">
      <c r="A355" s="389" t="s">
        <v>530</v>
      </c>
      <c r="B355" s="20" t="s">
        <v>86</v>
      </c>
      <c r="C355" s="20" t="s">
        <v>84</v>
      </c>
      <c r="D355" s="20" t="s">
        <v>115</v>
      </c>
      <c r="E355" s="20" t="s">
        <v>277</v>
      </c>
      <c r="F355" s="17" t="s">
        <v>279</v>
      </c>
      <c r="G355" s="614">
        <v>56</v>
      </c>
      <c r="H355" s="614"/>
      <c r="I355" s="504">
        <v>0.42729019000000001</v>
      </c>
      <c r="J355" s="614">
        <v>2649</v>
      </c>
      <c r="K355" s="614">
        <v>698</v>
      </c>
      <c r="L355" s="494">
        <v>0.2092474</v>
      </c>
      <c r="M355" s="615">
        <v>2.9214730000000001E-2</v>
      </c>
      <c r="N355" s="494">
        <v>0.15712660000000001</v>
      </c>
      <c r="O355" s="494">
        <v>0.27305639999999998</v>
      </c>
      <c r="P355" s="614">
        <v>118</v>
      </c>
      <c r="Q355" s="614">
        <v>85</v>
      </c>
      <c r="R355" s="494">
        <v>0.63862629999999998</v>
      </c>
      <c r="S355" s="615">
        <v>7.9208470000000003E-2</v>
      </c>
      <c r="T355" s="494">
        <v>0.4721476</v>
      </c>
      <c r="U355" s="494">
        <v>0.77735849999999995</v>
      </c>
      <c r="V355" s="614">
        <v>2767</v>
      </c>
      <c r="W355" s="614">
        <v>783</v>
      </c>
      <c r="X355" s="494">
        <v>0.22272929999999999</v>
      </c>
      <c r="Y355" s="615">
        <v>2.961505E-2</v>
      </c>
      <c r="Z355" s="494">
        <v>0.16949349999999999</v>
      </c>
      <c r="AA355" s="494">
        <v>0.28690929999999998</v>
      </c>
    </row>
    <row r="356" spans="1:27" x14ac:dyDescent="0.25">
      <c r="A356" s="389" t="s">
        <v>530</v>
      </c>
      <c r="B356" s="20" t="s">
        <v>86</v>
      </c>
      <c r="C356" s="20" t="s">
        <v>84</v>
      </c>
      <c r="D356" s="20" t="s">
        <v>115</v>
      </c>
      <c r="E356" s="403" t="s">
        <v>592</v>
      </c>
      <c r="F356" s="20" t="s">
        <v>280</v>
      </c>
      <c r="G356" s="614">
        <v>56</v>
      </c>
      <c r="H356" s="614"/>
      <c r="I356" s="504">
        <v>4.3724218000000002E-2</v>
      </c>
      <c r="J356" s="614">
        <v>190</v>
      </c>
      <c r="K356" s="614">
        <v>112</v>
      </c>
      <c r="L356" s="494">
        <v>0.64563009999999998</v>
      </c>
      <c r="M356" s="615">
        <v>6.1244359999999998E-2</v>
      </c>
      <c r="N356" s="494">
        <v>0.5171943</v>
      </c>
      <c r="O356" s="494">
        <v>0.7560173</v>
      </c>
      <c r="P356" s="614">
        <v>206</v>
      </c>
      <c r="Q356" s="614">
        <v>155</v>
      </c>
      <c r="R356" s="494">
        <v>0.68921180000000004</v>
      </c>
      <c r="S356" s="615">
        <v>6.260135E-2</v>
      </c>
      <c r="T356" s="494">
        <v>0.55394060000000001</v>
      </c>
      <c r="U356" s="494">
        <v>0.79839110000000002</v>
      </c>
      <c r="V356" s="614">
        <v>396</v>
      </c>
      <c r="W356" s="614">
        <v>267</v>
      </c>
      <c r="X356" s="494">
        <v>0.66816330000000002</v>
      </c>
      <c r="Y356" s="615">
        <v>4.667081E-2</v>
      </c>
      <c r="Z356" s="494">
        <v>0.57010430000000001</v>
      </c>
      <c r="AA356" s="494">
        <v>0.75352509999999995</v>
      </c>
    </row>
    <row r="357" spans="1:27" x14ac:dyDescent="0.25">
      <c r="A357" s="389" t="s">
        <v>530</v>
      </c>
      <c r="B357" s="20" t="s">
        <v>86</v>
      </c>
      <c r="C357" s="20" t="s">
        <v>84</v>
      </c>
      <c r="D357" s="20" t="s">
        <v>115</v>
      </c>
      <c r="E357" s="403" t="s">
        <v>593</v>
      </c>
      <c r="F357" s="20" t="s">
        <v>280</v>
      </c>
      <c r="G357" s="614">
        <v>56</v>
      </c>
      <c r="H357" s="614"/>
      <c r="I357" s="504">
        <v>0.95186038100000003</v>
      </c>
      <c r="J357" s="614">
        <v>6366</v>
      </c>
      <c r="K357" s="614">
        <v>1832</v>
      </c>
      <c r="L357" s="494">
        <v>0.22606090000000001</v>
      </c>
      <c r="M357" s="615">
        <v>2.9385120000000001E-2</v>
      </c>
      <c r="N357" s="494">
        <v>0.1730865</v>
      </c>
      <c r="O357" s="494">
        <v>0.28957090000000002</v>
      </c>
      <c r="P357" s="614">
        <v>9</v>
      </c>
      <c r="Q357" s="614">
        <v>1</v>
      </c>
      <c r="R357" s="494"/>
      <c r="S357" s="615"/>
      <c r="T357" s="494"/>
      <c r="U357" s="494"/>
      <c r="V357" s="614">
        <v>6375</v>
      </c>
      <c r="W357" s="614">
        <v>1833</v>
      </c>
      <c r="X357" s="494">
        <v>0.2262555</v>
      </c>
      <c r="Y357" s="615">
        <v>2.9407829999999999E-2</v>
      </c>
      <c r="Z357" s="494">
        <v>0.1732379</v>
      </c>
      <c r="AA357" s="494">
        <v>0.28981089999999998</v>
      </c>
    </row>
    <row r="358" spans="1:27" x14ac:dyDescent="0.25">
      <c r="A358" s="389" t="s">
        <v>530</v>
      </c>
      <c r="B358" s="20" t="s">
        <v>86</v>
      </c>
      <c r="C358" s="17" t="s">
        <v>89</v>
      </c>
      <c r="D358" s="20" t="s">
        <v>115</v>
      </c>
      <c r="E358" s="20" t="s">
        <v>277</v>
      </c>
      <c r="F358" s="20" t="s">
        <v>280</v>
      </c>
      <c r="G358" s="614">
        <v>52</v>
      </c>
      <c r="H358" s="614">
        <v>5208</v>
      </c>
      <c r="I358" s="504">
        <v>0.84461160000000002</v>
      </c>
      <c r="J358" s="614">
        <v>3764</v>
      </c>
      <c r="K358" s="614">
        <v>1130</v>
      </c>
      <c r="L358" s="494">
        <v>0.2387282</v>
      </c>
      <c r="M358" s="615">
        <v>3.454608E-2</v>
      </c>
      <c r="N358" s="494">
        <v>0.17700170000000001</v>
      </c>
      <c r="O358" s="494">
        <v>0.31377379999999999</v>
      </c>
      <c r="P358" s="614">
        <v>98</v>
      </c>
      <c r="Q358" s="614">
        <v>68</v>
      </c>
      <c r="R358" s="494">
        <v>0.64713100000000001</v>
      </c>
      <c r="S358" s="615">
        <v>6.7682069999999997E-2</v>
      </c>
      <c r="T358" s="494">
        <v>0.50460400000000005</v>
      </c>
      <c r="U358" s="494">
        <v>0.76754259999999996</v>
      </c>
      <c r="V358" s="614">
        <v>3862</v>
      </c>
      <c r="W358" s="614">
        <v>1198</v>
      </c>
      <c r="X358" s="494">
        <v>0.24834680000000001</v>
      </c>
      <c r="Y358" s="615">
        <v>3.5002169999999999E-2</v>
      </c>
      <c r="Z358" s="494">
        <v>0.18550920000000001</v>
      </c>
      <c r="AA358" s="494">
        <v>0.32400230000000002</v>
      </c>
    </row>
    <row r="359" spans="1:27" x14ac:dyDescent="0.25">
      <c r="A359" s="389" t="s">
        <v>530</v>
      </c>
      <c r="B359" s="20" t="s">
        <v>86</v>
      </c>
      <c r="C359" s="17" t="s">
        <v>91</v>
      </c>
      <c r="D359" s="20" t="s">
        <v>115</v>
      </c>
      <c r="E359" s="20" t="s">
        <v>277</v>
      </c>
      <c r="F359" s="20" t="s">
        <v>280</v>
      </c>
      <c r="G359" s="614">
        <v>53</v>
      </c>
      <c r="H359" s="614">
        <v>4021.55</v>
      </c>
      <c r="I359" s="504">
        <v>0.15538840000000001</v>
      </c>
      <c r="J359" s="614">
        <v>2800</v>
      </c>
      <c r="K359" s="614">
        <v>819</v>
      </c>
      <c r="L359" s="494">
        <v>0.23179089999999999</v>
      </c>
      <c r="M359" s="615">
        <v>4.1226449999999998E-2</v>
      </c>
      <c r="N359" s="494">
        <v>0.1600888</v>
      </c>
      <c r="O359" s="494">
        <v>0.32324799999999998</v>
      </c>
      <c r="P359" s="614">
        <v>117</v>
      </c>
      <c r="Q359" s="614">
        <v>88</v>
      </c>
      <c r="R359" s="494">
        <v>0.73435819999999996</v>
      </c>
      <c r="S359" s="615">
        <v>6.2016670000000003E-2</v>
      </c>
      <c r="T359" s="494">
        <v>0.59534929999999997</v>
      </c>
      <c r="U359" s="494">
        <v>0.83856269999999999</v>
      </c>
      <c r="V359" s="614">
        <v>2917</v>
      </c>
      <c r="W359" s="614">
        <v>907</v>
      </c>
      <c r="X359" s="494">
        <v>0.24629599999999999</v>
      </c>
      <c r="Y359" s="615">
        <v>4.0164180000000001E-2</v>
      </c>
      <c r="Z359" s="494">
        <v>0.1754156</v>
      </c>
      <c r="AA359" s="494">
        <v>0.33420879999999997</v>
      </c>
    </row>
    <row r="360" spans="1:27" x14ac:dyDescent="0.25">
      <c r="A360" s="389" t="s">
        <v>530</v>
      </c>
      <c r="B360" s="20" t="s">
        <v>86</v>
      </c>
      <c r="C360" s="20" t="s">
        <v>84</v>
      </c>
      <c r="D360" s="17" t="s">
        <v>116</v>
      </c>
      <c r="E360" s="20" t="s">
        <v>277</v>
      </c>
      <c r="F360" s="20" t="s">
        <v>280</v>
      </c>
      <c r="G360" s="614">
        <v>56</v>
      </c>
      <c r="H360" s="614"/>
      <c r="I360" s="504">
        <v>0.77345509999999995</v>
      </c>
      <c r="J360" s="614">
        <v>5122</v>
      </c>
      <c r="K360" s="614">
        <v>1456</v>
      </c>
      <c r="L360" s="494">
        <v>0.2171921</v>
      </c>
      <c r="M360" s="615">
        <v>3.087575E-2</v>
      </c>
      <c r="N360" s="494">
        <v>0.16213920000000001</v>
      </c>
      <c r="O360" s="494">
        <v>0.28458840000000002</v>
      </c>
      <c r="P360" s="614">
        <v>167</v>
      </c>
      <c r="Q360" s="614">
        <v>116</v>
      </c>
      <c r="R360" s="494">
        <v>0.64002490000000001</v>
      </c>
      <c r="S360" s="615">
        <v>7.7507759999999995E-2</v>
      </c>
      <c r="T360" s="494">
        <v>0.47702460000000002</v>
      </c>
      <c r="U360" s="494">
        <v>0.77607029999999999</v>
      </c>
      <c r="V360" s="614">
        <v>5289</v>
      </c>
      <c r="W360" s="614">
        <v>1572</v>
      </c>
      <c r="X360" s="494">
        <v>0.22849420000000001</v>
      </c>
      <c r="Y360" s="615">
        <v>3.162396E-2</v>
      </c>
      <c r="Z360" s="494">
        <v>0.17182600000000001</v>
      </c>
      <c r="AA360" s="494">
        <v>0.29714600000000002</v>
      </c>
    </row>
    <row r="361" spans="1:27" x14ac:dyDescent="0.25">
      <c r="A361" s="389" t="s">
        <v>530</v>
      </c>
      <c r="B361" s="20" t="s">
        <v>86</v>
      </c>
      <c r="C361" s="20" t="s">
        <v>84</v>
      </c>
      <c r="D361" s="17" t="s">
        <v>117</v>
      </c>
      <c r="E361" s="20" t="s">
        <v>277</v>
      </c>
      <c r="F361" s="20" t="s">
        <v>280</v>
      </c>
      <c r="G361" s="614">
        <v>56</v>
      </c>
      <c r="H361" s="614"/>
      <c r="I361" s="504">
        <v>0.22654489999999999</v>
      </c>
      <c r="J361" s="614">
        <v>1442</v>
      </c>
      <c r="K361" s="614">
        <v>493</v>
      </c>
      <c r="L361" s="494">
        <v>0.30678139999999998</v>
      </c>
      <c r="M361" s="615">
        <v>3.2695179999999997E-2</v>
      </c>
      <c r="N361" s="494">
        <v>0.24596970000000001</v>
      </c>
      <c r="O361" s="494">
        <v>0.37514760000000003</v>
      </c>
      <c r="P361" s="614">
        <v>48</v>
      </c>
      <c r="Q361" s="614">
        <v>40</v>
      </c>
      <c r="R361" s="494">
        <v>0.79245410000000005</v>
      </c>
      <c r="S361" s="615">
        <v>9.3458849999999996E-2</v>
      </c>
      <c r="T361" s="494">
        <v>0.55290349999999999</v>
      </c>
      <c r="U361" s="494">
        <v>0.92180689999999998</v>
      </c>
      <c r="V361" s="614">
        <v>1490</v>
      </c>
      <c r="W361" s="614">
        <v>533</v>
      </c>
      <c r="X361" s="494">
        <v>0.31471969999999999</v>
      </c>
      <c r="Y361" s="615">
        <v>3.1493E-2</v>
      </c>
      <c r="Z361" s="494">
        <v>0.25581189999999998</v>
      </c>
      <c r="AA361" s="494">
        <v>0.38026120000000002</v>
      </c>
    </row>
    <row r="362" spans="1:27" x14ac:dyDescent="0.25">
      <c r="A362" s="397" t="s">
        <v>530</v>
      </c>
      <c r="B362" s="32" t="s">
        <v>86</v>
      </c>
      <c r="C362" s="32" t="s">
        <v>84</v>
      </c>
      <c r="D362" s="32" t="s">
        <v>115</v>
      </c>
      <c r="E362" s="32" t="s">
        <v>277</v>
      </c>
      <c r="F362" s="32" t="s">
        <v>280</v>
      </c>
      <c r="G362" s="749">
        <v>56</v>
      </c>
      <c r="H362" s="749">
        <v>9299.5499999999993</v>
      </c>
      <c r="I362" s="596">
        <v>1</v>
      </c>
      <c r="J362" s="749">
        <v>6564</v>
      </c>
      <c r="K362" s="749">
        <v>1949</v>
      </c>
      <c r="L362" s="572">
        <v>0.23765520000000001</v>
      </c>
      <c r="M362" s="750">
        <v>2.984262E-2</v>
      </c>
      <c r="N362" s="572">
        <v>0.18356600000000001</v>
      </c>
      <c r="O362" s="572">
        <v>0.30179080000000003</v>
      </c>
      <c r="P362" s="749">
        <v>215</v>
      </c>
      <c r="Q362" s="749">
        <v>156</v>
      </c>
      <c r="R362" s="572">
        <v>0.66317879999999996</v>
      </c>
      <c r="S362" s="750">
        <v>5.7065289999999998E-2</v>
      </c>
      <c r="T362" s="572">
        <v>0.54255799999999998</v>
      </c>
      <c r="U362" s="572">
        <v>0.76572720000000005</v>
      </c>
      <c r="V362" s="749">
        <v>6779</v>
      </c>
      <c r="W362" s="749">
        <v>2105</v>
      </c>
      <c r="X362" s="572">
        <v>0.2480282</v>
      </c>
      <c r="Y362" s="750">
        <v>3.0201059999999998E-2</v>
      </c>
      <c r="Z362" s="572">
        <v>0.19303400000000001</v>
      </c>
      <c r="AA362" s="572">
        <v>0.31262020000000001</v>
      </c>
    </row>
    <row r="363" spans="1:27" x14ac:dyDescent="0.25">
      <c r="A363" s="396" t="s">
        <v>633</v>
      </c>
      <c r="B363" s="396" t="s">
        <v>28</v>
      </c>
      <c r="C363" s="396" t="s">
        <v>25</v>
      </c>
      <c r="D363" s="396" t="s">
        <v>523</v>
      </c>
      <c r="E363" s="203" t="s">
        <v>634</v>
      </c>
      <c r="F363" s="204" t="s">
        <v>280</v>
      </c>
      <c r="G363" s="751">
        <v>10</v>
      </c>
      <c r="H363" s="751">
        <v>178</v>
      </c>
      <c r="I363" s="800">
        <v>2.9422619476385196E-6</v>
      </c>
      <c r="J363" s="751">
        <v>178</v>
      </c>
      <c r="K363" s="751">
        <v>142</v>
      </c>
      <c r="L363" s="752">
        <v>0.797752808988764</v>
      </c>
      <c r="M363" s="752">
        <v>3.0106856953425881E-2</v>
      </c>
      <c r="N363" s="752">
        <v>0.73874336936004925</v>
      </c>
      <c r="O363" s="752">
        <v>0.85676224861747874</v>
      </c>
      <c r="P363" s="747"/>
      <c r="Q363" s="747"/>
      <c r="R363" s="748"/>
      <c r="S363" s="748"/>
      <c r="T363" s="748"/>
      <c r="U363" s="748"/>
      <c r="V363" s="747"/>
      <c r="W363" s="747"/>
      <c r="X363" s="748"/>
      <c r="Y363" s="748"/>
      <c r="Z363" s="748"/>
      <c r="AA363" s="748"/>
    </row>
    <row r="364" spans="1:27" x14ac:dyDescent="0.25">
      <c r="A364" s="396" t="s">
        <v>633</v>
      </c>
      <c r="B364" s="396" t="s">
        <v>28</v>
      </c>
      <c r="C364" s="396" t="s">
        <v>25</v>
      </c>
      <c r="D364" s="396" t="s">
        <v>523</v>
      </c>
      <c r="E364" s="204" t="s">
        <v>277</v>
      </c>
      <c r="F364" s="203" t="s">
        <v>276</v>
      </c>
      <c r="G364" s="751">
        <v>10</v>
      </c>
      <c r="H364" s="751">
        <v>628</v>
      </c>
      <c r="I364" s="800">
        <v>5.5421995071138879E-6</v>
      </c>
      <c r="J364" s="751">
        <v>628</v>
      </c>
      <c r="K364" s="751">
        <v>346</v>
      </c>
      <c r="L364" s="752">
        <v>0.55095541401273884</v>
      </c>
      <c r="M364" s="752">
        <v>1.9848291884616353E-2</v>
      </c>
      <c r="N364" s="752">
        <v>0.51205276191889082</v>
      </c>
      <c r="O364" s="752">
        <v>0.58985806610658686</v>
      </c>
      <c r="P364" s="747"/>
      <c r="Q364" s="747"/>
      <c r="R364" s="748"/>
      <c r="S364" s="748"/>
      <c r="T364" s="748"/>
      <c r="U364" s="748"/>
      <c r="V364" s="747"/>
      <c r="W364" s="747"/>
      <c r="X364" s="748"/>
      <c r="Y364" s="748"/>
      <c r="Z364" s="748"/>
      <c r="AA364" s="748"/>
    </row>
    <row r="365" spans="1:27" x14ac:dyDescent="0.25">
      <c r="A365" s="396" t="s">
        <v>633</v>
      </c>
      <c r="B365" s="396" t="s">
        <v>28</v>
      </c>
      <c r="C365" s="396" t="s">
        <v>25</v>
      </c>
      <c r="D365" s="396" t="s">
        <v>523</v>
      </c>
      <c r="E365" s="204" t="s">
        <v>277</v>
      </c>
      <c r="F365" s="203" t="s">
        <v>279</v>
      </c>
      <c r="G365" s="751">
        <v>10</v>
      </c>
      <c r="H365" s="751">
        <v>458</v>
      </c>
      <c r="I365" s="800">
        <v>5.8350902609526487E-6</v>
      </c>
      <c r="J365" s="751">
        <v>458</v>
      </c>
      <c r="K365" s="751">
        <v>222</v>
      </c>
      <c r="L365" s="752">
        <v>0.48471615720524019</v>
      </c>
      <c r="M365" s="752">
        <v>2.3352547907584672E-2</v>
      </c>
      <c r="N365" s="752">
        <v>0.43894516330637423</v>
      </c>
      <c r="O365" s="752">
        <v>0.53048715110410616</v>
      </c>
      <c r="P365" s="747"/>
      <c r="Q365" s="747"/>
      <c r="R365" s="748"/>
      <c r="S365" s="748"/>
      <c r="T365" s="748"/>
      <c r="U365" s="748"/>
      <c r="V365" s="747"/>
      <c r="W365" s="747"/>
      <c r="X365" s="748"/>
      <c r="Y365" s="748"/>
      <c r="Z365" s="748"/>
      <c r="AA365" s="748"/>
    </row>
    <row r="366" spans="1:27" x14ac:dyDescent="0.25">
      <c r="A366" s="390" t="s">
        <v>633</v>
      </c>
      <c r="B366" s="390" t="s">
        <v>28</v>
      </c>
      <c r="C366" s="390" t="s">
        <v>25</v>
      </c>
      <c r="D366" s="68" t="s">
        <v>116</v>
      </c>
      <c r="E366" s="69" t="s">
        <v>277</v>
      </c>
      <c r="F366" s="69" t="s">
        <v>280</v>
      </c>
      <c r="G366" s="680">
        <v>10</v>
      </c>
      <c r="H366" s="680">
        <v>1264</v>
      </c>
      <c r="I366" s="801">
        <v>3.9895950960307514E-6</v>
      </c>
      <c r="J366" s="680">
        <v>1264</v>
      </c>
      <c r="K366" s="680">
        <v>710</v>
      </c>
      <c r="L366" s="753">
        <v>0.56170886075949367</v>
      </c>
      <c r="M366" s="753">
        <v>1.3956079856303151E-2</v>
      </c>
      <c r="N366" s="753">
        <v>0.5343549442411395</v>
      </c>
      <c r="O366" s="753">
        <v>0.58906277727784784</v>
      </c>
      <c r="P366" s="687"/>
      <c r="Q366" s="687"/>
      <c r="R366" s="715"/>
      <c r="S366" s="715"/>
      <c r="T366" s="715"/>
      <c r="U366" s="715"/>
      <c r="V366" s="687"/>
      <c r="W366" s="687"/>
      <c r="X366" s="715"/>
      <c r="Y366" s="715"/>
      <c r="Z366" s="715"/>
      <c r="AA366" s="715"/>
    </row>
    <row r="367" spans="1:27" x14ac:dyDescent="0.25">
      <c r="A367" s="396" t="s">
        <v>633</v>
      </c>
      <c r="B367" s="396" t="s">
        <v>28</v>
      </c>
      <c r="C367" s="396" t="s">
        <v>25</v>
      </c>
      <c r="D367" s="396" t="s">
        <v>528</v>
      </c>
      <c r="E367" s="203" t="s">
        <v>634</v>
      </c>
      <c r="F367" s="204" t="s">
        <v>280</v>
      </c>
      <c r="G367" s="751">
        <v>10</v>
      </c>
      <c r="H367" s="751">
        <v>3</v>
      </c>
      <c r="I367" s="800">
        <v>3.2851896379117655E-7</v>
      </c>
      <c r="J367" s="751">
        <v>3</v>
      </c>
      <c r="K367" s="751">
        <v>2</v>
      </c>
      <c r="L367" s="752"/>
      <c r="M367" s="752"/>
      <c r="N367" s="752"/>
      <c r="O367" s="752"/>
      <c r="P367" s="747"/>
      <c r="Q367" s="747"/>
      <c r="R367" s="748"/>
      <c r="S367" s="748"/>
      <c r="T367" s="748"/>
      <c r="U367" s="748"/>
      <c r="V367" s="747"/>
      <c r="W367" s="747"/>
      <c r="X367" s="748"/>
      <c r="Y367" s="748"/>
      <c r="Z367" s="748"/>
      <c r="AA367" s="748"/>
    </row>
    <row r="368" spans="1:27" x14ac:dyDescent="0.25">
      <c r="A368" s="396" t="s">
        <v>633</v>
      </c>
      <c r="B368" s="396" t="s">
        <v>28</v>
      </c>
      <c r="C368" s="396" t="s">
        <v>25</v>
      </c>
      <c r="D368" s="396" t="s">
        <v>528</v>
      </c>
      <c r="E368" s="204" t="s">
        <v>277</v>
      </c>
      <c r="F368" s="203" t="s">
        <v>276</v>
      </c>
      <c r="G368" s="751">
        <v>10</v>
      </c>
      <c r="H368" s="751">
        <v>146</v>
      </c>
      <c r="I368" s="800">
        <v>6.1881561587755462E-7</v>
      </c>
      <c r="J368" s="751">
        <v>146</v>
      </c>
      <c r="K368" s="751">
        <v>100</v>
      </c>
      <c r="L368" s="752">
        <v>0.68493150684931503</v>
      </c>
      <c r="M368" s="752">
        <v>3.8445864606019668E-2</v>
      </c>
      <c r="N368" s="752">
        <v>0.60957761222151652</v>
      </c>
      <c r="O368" s="752">
        <v>0.76028540147711354</v>
      </c>
      <c r="P368" s="747"/>
      <c r="Q368" s="747"/>
      <c r="R368" s="748"/>
      <c r="S368" s="748"/>
      <c r="T368" s="748"/>
      <c r="U368" s="748"/>
      <c r="V368" s="747"/>
      <c r="W368" s="747"/>
      <c r="X368" s="748"/>
      <c r="Y368" s="748"/>
      <c r="Z368" s="748"/>
      <c r="AA368" s="748"/>
    </row>
    <row r="369" spans="1:27" x14ac:dyDescent="0.25">
      <c r="A369" s="396" t="s">
        <v>633</v>
      </c>
      <c r="B369" s="396" t="s">
        <v>28</v>
      </c>
      <c r="C369" s="396" t="s">
        <v>25</v>
      </c>
      <c r="D369" s="396" t="s">
        <v>528</v>
      </c>
      <c r="E369" s="204" t="s">
        <v>277</v>
      </c>
      <c r="F369" s="203" t="s">
        <v>279</v>
      </c>
      <c r="G369" s="751">
        <v>10</v>
      </c>
      <c r="H369" s="751">
        <v>114</v>
      </c>
      <c r="I369" s="800">
        <v>6.5151840327972763E-7</v>
      </c>
      <c r="J369" s="751">
        <v>114</v>
      </c>
      <c r="K369" s="751">
        <v>93</v>
      </c>
      <c r="L369" s="752">
        <v>0.81578947368421051</v>
      </c>
      <c r="M369" s="752">
        <v>3.630729088134417E-2</v>
      </c>
      <c r="N369" s="752">
        <v>0.74462718355677593</v>
      </c>
      <c r="O369" s="752">
        <v>0.88695176381164509</v>
      </c>
      <c r="P369" s="747"/>
      <c r="Q369" s="747"/>
      <c r="R369" s="748"/>
      <c r="S369" s="748"/>
      <c r="T369" s="748"/>
      <c r="U369" s="748"/>
      <c r="V369" s="747"/>
      <c r="W369" s="747"/>
      <c r="X369" s="748"/>
      <c r="Y369" s="748"/>
      <c r="Z369" s="748"/>
      <c r="AA369" s="748"/>
    </row>
    <row r="370" spans="1:27" x14ac:dyDescent="0.25">
      <c r="A370" s="390" t="s">
        <v>633</v>
      </c>
      <c r="B370" s="390" t="s">
        <v>28</v>
      </c>
      <c r="C370" s="390" t="s">
        <v>25</v>
      </c>
      <c r="D370" s="68" t="s">
        <v>117</v>
      </c>
      <c r="E370" s="69" t="s">
        <v>277</v>
      </c>
      <c r="F370" s="69" t="s">
        <v>280</v>
      </c>
      <c r="G370" s="680">
        <v>10</v>
      </c>
      <c r="H370" s="680">
        <v>263</v>
      </c>
      <c r="I370" s="801">
        <v>1.5988529829484588E-6</v>
      </c>
      <c r="J370" s="680">
        <v>263</v>
      </c>
      <c r="K370" s="680">
        <v>195</v>
      </c>
      <c r="L370" s="753">
        <v>0.7414448669201521</v>
      </c>
      <c r="M370" s="753">
        <v>2.6998406954687394E-2</v>
      </c>
      <c r="N370" s="753">
        <v>0.68852798928896486</v>
      </c>
      <c r="O370" s="753">
        <v>0.79436174455133934</v>
      </c>
      <c r="P370" s="687"/>
      <c r="Q370" s="687"/>
      <c r="R370" s="715"/>
      <c r="S370" s="715"/>
      <c r="T370" s="715"/>
      <c r="U370" s="715"/>
      <c r="V370" s="687"/>
      <c r="W370" s="687"/>
      <c r="X370" s="715"/>
      <c r="Y370" s="715"/>
      <c r="Z370" s="715"/>
      <c r="AA370" s="715"/>
    </row>
    <row r="371" spans="1:27" x14ac:dyDescent="0.25">
      <c r="A371" s="390" t="s">
        <v>633</v>
      </c>
      <c r="B371" s="390" t="s">
        <v>28</v>
      </c>
      <c r="C371" s="390" t="s">
        <v>25</v>
      </c>
      <c r="D371" s="69" t="s">
        <v>115</v>
      </c>
      <c r="E371" s="68" t="s">
        <v>634</v>
      </c>
      <c r="F371" s="69" t="s">
        <v>280</v>
      </c>
      <c r="G371" s="680">
        <v>10</v>
      </c>
      <c r="H371" s="680">
        <v>181</v>
      </c>
      <c r="I371" s="801">
        <v>3.2707809114296964E-6</v>
      </c>
      <c r="J371" s="680">
        <v>181</v>
      </c>
      <c r="K371" s="680">
        <v>144</v>
      </c>
      <c r="L371" s="753">
        <v>0.79558011049723754</v>
      </c>
      <c r="M371" s="753">
        <v>2.9975348829495704E-2</v>
      </c>
      <c r="N371" s="753">
        <v>0.73682842679142602</v>
      </c>
      <c r="O371" s="753">
        <v>0.85433179420304906</v>
      </c>
      <c r="P371" s="687"/>
      <c r="Q371" s="687"/>
      <c r="R371" s="715"/>
      <c r="S371" s="715"/>
      <c r="T371" s="715"/>
      <c r="U371" s="715"/>
      <c r="V371" s="687"/>
      <c r="W371" s="687"/>
      <c r="X371" s="715"/>
      <c r="Y371" s="715"/>
      <c r="Z371" s="715"/>
      <c r="AA371" s="715"/>
    </row>
    <row r="372" spans="1:27" x14ac:dyDescent="0.25">
      <c r="A372" s="390" t="s">
        <v>633</v>
      </c>
      <c r="B372" s="390" t="s">
        <v>28</v>
      </c>
      <c r="C372" s="390" t="s">
        <v>25</v>
      </c>
      <c r="D372" s="69" t="s">
        <v>115</v>
      </c>
      <c r="E372" s="69" t="s">
        <v>277</v>
      </c>
      <c r="F372" s="68" t="s">
        <v>276</v>
      </c>
      <c r="G372" s="680">
        <v>10</v>
      </c>
      <c r="H372" s="680">
        <v>774</v>
      </c>
      <c r="I372" s="801">
        <v>6.1610151229914431E-6</v>
      </c>
      <c r="J372" s="680">
        <v>774</v>
      </c>
      <c r="K372" s="680">
        <v>446</v>
      </c>
      <c r="L372" s="753">
        <v>0.57622739018087854</v>
      </c>
      <c r="M372" s="753">
        <v>1.7762042717010176E-2</v>
      </c>
      <c r="N372" s="753">
        <v>0.54141378645553861</v>
      </c>
      <c r="O372" s="753">
        <v>0.61104099390621847</v>
      </c>
      <c r="P372" s="687"/>
      <c r="Q372" s="687"/>
      <c r="R372" s="715"/>
      <c r="S372" s="715"/>
      <c r="T372" s="715"/>
      <c r="U372" s="715"/>
      <c r="V372" s="687"/>
      <c r="W372" s="687"/>
      <c r="X372" s="715"/>
      <c r="Y372" s="715"/>
      <c r="Z372" s="715"/>
      <c r="AA372" s="715"/>
    </row>
    <row r="373" spans="1:27" x14ac:dyDescent="0.25">
      <c r="A373" s="390" t="s">
        <v>633</v>
      </c>
      <c r="B373" s="390" t="s">
        <v>28</v>
      </c>
      <c r="C373" s="390" t="s">
        <v>25</v>
      </c>
      <c r="D373" s="69" t="s">
        <v>115</v>
      </c>
      <c r="E373" s="69" t="s">
        <v>277</v>
      </c>
      <c r="F373" s="68" t="s">
        <v>279</v>
      </c>
      <c r="G373" s="680">
        <v>10</v>
      </c>
      <c r="H373" s="680">
        <v>572</v>
      </c>
      <c r="I373" s="801">
        <v>6.4866086642323767E-6</v>
      </c>
      <c r="J373" s="680">
        <v>572</v>
      </c>
      <c r="K373" s="680">
        <v>315</v>
      </c>
      <c r="L373" s="753">
        <v>0.55069930069930073</v>
      </c>
      <c r="M373" s="753">
        <v>2.0798297944607406E-2</v>
      </c>
      <c r="N373" s="753">
        <v>0.50993463672787021</v>
      </c>
      <c r="O373" s="753">
        <v>0.59146396467073126</v>
      </c>
      <c r="P373" s="687"/>
      <c r="Q373" s="687"/>
      <c r="R373" s="715"/>
      <c r="S373" s="715"/>
      <c r="T373" s="715"/>
      <c r="U373" s="715"/>
      <c r="V373" s="687"/>
      <c r="W373" s="687"/>
      <c r="X373" s="715"/>
      <c r="Y373" s="715"/>
      <c r="Z373" s="715"/>
      <c r="AA373" s="715"/>
    </row>
    <row r="374" spans="1:27" x14ac:dyDescent="0.25">
      <c r="A374" s="392" t="s">
        <v>633</v>
      </c>
      <c r="B374" s="392" t="s">
        <v>28</v>
      </c>
      <c r="C374" s="16" t="s">
        <v>89</v>
      </c>
      <c r="D374" s="14" t="s">
        <v>115</v>
      </c>
      <c r="E374" s="14" t="s">
        <v>277</v>
      </c>
      <c r="F374" s="14" t="s">
        <v>280</v>
      </c>
      <c r="G374" s="679">
        <v>10</v>
      </c>
      <c r="H374" s="679">
        <v>1527</v>
      </c>
      <c r="I374" s="802">
        <v>1.5918404698653518E-5</v>
      </c>
      <c r="J374" s="679">
        <v>1527</v>
      </c>
      <c r="K374" s="679">
        <v>905</v>
      </c>
      <c r="L374" s="754">
        <v>0.59266535690897182</v>
      </c>
      <c r="M374" s="754">
        <v>1.2573637237950425E-2</v>
      </c>
      <c r="N374" s="754">
        <v>0.56802102792258902</v>
      </c>
      <c r="O374" s="754">
        <v>0.61730968589535462</v>
      </c>
      <c r="P374" s="616"/>
      <c r="Q374" s="616"/>
      <c r="R374" s="617"/>
      <c r="S374" s="617"/>
      <c r="T374" s="617"/>
      <c r="U374" s="617"/>
      <c r="V374" s="616"/>
      <c r="W374" s="616"/>
      <c r="X374" s="617"/>
      <c r="Y374" s="617"/>
      <c r="Z374" s="617"/>
      <c r="AA374" s="617"/>
    </row>
    <row r="375" spans="1:27" x14ac:dyDescent="0.25">
      <c r="A375" s="396" t="s">
        <v>633</v>
      </c>
      <c r="B375" s="396" t="s">
        <v>28</v>
      </c>
      <c r="C375" s="396" t="s">
        <v>87</v>
      </c>
      <c r="D375" s="396" t="s">
        <v>523</v>
      </c>
      <c r="E375" s="203" t="s">
        <v>634</v>
      </c>
      <c r="F375" s="204" t="s">
        <v>280</v>
      </c>
      <c r="G375" s="751">
        <v>10</v>
      </c>
      <c r="H375" s="751">
        <v>256</v>
      </c>
      <c r="I375" s="800">
        <v>9.5776736792048051E-7</v>
      </c>
      <c r="J375" s="751">
        <v>256</v>
      </c>
      <c r="K375" s="751">
        <v>224</v>
      </c>
      <c r="L375" s="752">
        <v>0.875</v>
      </c>
      <c r="M375" s="752">
        <v>2.0669932117692115E-2</v>
      </c>
      <c r="N375" s="752">
        <v>0.83448693304932342</v>
      </c>
      <c r="O375" s="752">
        <v>0.91551306695067658</v>
      </c>
      <c r="P375" s="747"/>
      <c r="Q375" s="747"/>
      <c r="R375" s="748"/>
      <c r="S375" s="748"/>
      <c r="T375" s="748"/>
      <c r="U375" s="748"/>
      <c r="V375" s="747"/>
      <c r="W375" s="747"/>
      <c r="X375" s="748"/>
      <c r="Y375" s="748"/>
      <c r="Z375" s="748"/>
      <c r="AA375" s="748"/>
    </row>
    <row r="376" spans="1:27" x14ac:dyDescent="0.25">
      <c r="A376" s="396" t="s">
        <v>633</v>
      </c>
      <c r="B376" s="396" t="s">
        <v>28</v>
      </c>
      <c r="C376" s="396" t="s">
        <v>87</v>
      </c>
      <c r="D376" s="396" t="s">
        <v>523</v>
      </c>
      <c r="E376" s="204" t="s">
        <v>277</v>
      </c>
      <c r="F376" s="203" t="s">
        <v>276</v>
      </c>
      <c r="G376" s="751">
        <v>10</v>
      </c>
      <c r="H376" s="751">
        <v>830</v>
      </c>
      <c r="I376" s="800">
        <v>1.8041010382093963E-6</v>
      </c>
      <c r="J376" s="751">
        <v>830</v>
      </c>
      <c r="K376" s="751">
        <v>466</v>
      </c>
      <c r="L376" s="752">
        <v>0.56144578313253013</v>
      </c>
      <c r="M376" s="752">
        <v>1.7223702348001906E-2</v>
      </c>
      <c r="N376" s="752">
        <v>0.52768732653044637</v>
      </c>
      <c r="O376" s="752">
        <v>0.59520423973461389</v>
      </c>
      <c r="P376" s="747"/>
      <c r="Q376" s="747"/>
      <c r="R376" s="748"/>
      <c r="S376" s="748"/>
      <c r="T376" s="748"/>
      <c r="U376" s="748"/>
      <c r="V376" s="747"/>
      <c r="W376" s="747"/>
      <c r="X376" s="748"/>
      <c r="Y376" s="748"/>
      <c r="Z376" s="748"/>
      <c r="AA376" s="748"/>
    </row>
    <row r="377" spans="1:27" x14ac:dyDescent="0.25">
      <c r="A377" s="396" t="s">
        <v>633</v>
      </c>
      <c r="B377" s="396" t="s">
        <v>28</v>
      </c>
      <c r="C377" s="396" t="s">
        <v>87</v>
      </c>
      <c r="D377" s="396" t="s">
        <v>523</v>
      </c>
      <c r="E377" s="204" t="s">
        <v>277</v>
      </c>
      <c r="F377" s="203" t="s">
        <v>279</v>
      </c>
      <c r="G377" s="751">
        <v>10</v>
      </c>
      <c r="H377" s="751">
        <v>504</v>
      </c>
      <c r="I377" s="800">
        <v>1.899443061246313E-6</v>
      </c>
      <c r="J377" s="751">
        <v>504</v>
      </c>
      <c r="K377" s="751">
        <v>300</v>
      </c>
      <c r="L377" s="752">
        <v>0.59523809523809523</v>
      </c>
      <c r="M377" s="752">
        <v>2.1864014484894435E-2</v>
      </c>
      <c r="N377" s="752">
        <v>0.55238462684770218</v>
      </c>
      <c r="O377" s="752">
        <v>0.63809156362848829</v>
      </c>
      <c r="P377" s="747"/>
      <c r="Q377" s="747"/>
      <c r="R377" s="748"/>
      <c r="S377" s="748"/>
      <c r="T377" s="748"/>
      <c r="U377" s="748"/>
      <c r="V377" s="747"/>
      <c r="W377" s="747"/>
      <c r="X377" s="748"/>
      <c r="Y377" s="748"/>
      <c r="Z377" s="748"/>
      <c r="AA377" s="748"/>
    </row>
    <row r="378" spans="1:27" x14ac:dyDescent="0.25">
      <c r="A378" s="390" t="s">
        <v>633</v>
      </c>
      <c r="B378" s="390" t="s">
        <v>28</v>
      </c>
      <c r="C378" s="390" t="s">
        <v>87</v>
      </c>
      <c r="D378" s="68" t="s">
        <v>116</v>
      </c>
      <c r="E378" s="69" t="s">
        <v>277</v>
      </c>
      <c r="F378" s="69" t="s">
        <v>280</v>
      </c>
      <c r="G378" s="680">
        <v>10</v>
      </c>
      <c r="H378" s="680">
        <v>1590</v>
      </c>
      <c r="I378" s="801">
        <v>4.6613114673761901E-6</v>
      </c>
      <c r="J378" s="680">
        <v>1590</v>
      </c>
      <c r="K378" s="680">
        <v>990</v>
      </c>
      <c r="L378" s="753">
        <v>0.62264150943396224</v>
      </c>
      <c r="M378" s="753">
        <v>1.2156191583455945E-2</v>
      </c>
      <c r="N378" s="753">
        <v>0.59881537393038853</v>
      </c>
      <c r="O378" s="753">
        <v>0.64646764493753595</v>
      </c>
      <c r="P378" s="687"/>
      <c r="Q378" s="687"/>
      <c r="R378" s="715"/>
      <c r="S378" s="715"/>
      <c r="T378" s="715"/>
      <c r="U378" s="715"/>
      <c r="V378" s="687"/>
      <c r="W378" s="687"/>
      <c r="X378" s="715"/>
      <c r="Y378" s="715"/>
      <c r="Z378" s="715"/>
      <c r="AA378" s="715"/>
    </row>
    <row r="379" spans="1:27" x14ac:dyDescent="0.25">
      <c r="A379" s="396" t="s">
        <v>633</v>
      </c>
      <c r="B379" s="396" t="s">
        <v>28</v>
      </c>
      <c r="C379" s="396" t="s">
        <v>87</v>
      </c>
      <c r="D379" s="396" t="s">
        <v>528</v>
      </c>
      <c r="E379" s="203" t="s">
        <v>634</v>
      </c>
      <c r="F379" s="204" t="s">
        <v>280</v>
      </c>
      <c r="G379" s="751">
        <v>10</v>
      </c>
      <c r="H379" s="751">
        <v>4</v>
      </c>
      <c r="I379" s="800">
        <v>1.0693974529180685E-7</v>
      </c>
      <c r="J379" s="751">
        <v>4</v>
      </c>
      <c r="K379" s="751">
        <v>3</v>
      </c>
      <c r="L379" s="752"/>
      <c r="M379" s="752"/>
      <c r="N379" s="752"/>
      <c r="O379" s="752"/>
      <c r="P379" s="747"/>
      <c r="Q379" s="747"/>
      <c r="R379" s="748"/>
      <c r="S379" s="748"/>
      <c r="T379" s="748"/>
      <c r="U379" s="748"/>
      <c r="V379" s="747"/>
      <c r="W379" s="747"/>
      <c r="X379" s="748"/>
      <c r="Y379" s="748"/>
      <c r="Z379" s="748"/>
      <c r="AA379" s="748"/>
    </row>
    <row r="380" spans="1:27" x14ac:dyDescent="0.25">
      <c r="A380" s="396" t="s">
        <v>633</v>
      </c>
      <c r="B380" s="396" t="s">
        <v>28</v>
      </c>
      <c r="C380" s="396" t="s">
        <v>87</v>
      </c>
      <c r="D380" s="396" t="s">
        <v>528</v>
      </c>
      <c r="E380" s="204" t="s">
        <v>277</v>
      </c>
      <c r="F380" s="203" t="s">
        <v>276</v>
      </c>
      <c r="G380" s="751">
        <v>10</v>
      </c>
      <c r="H380" s="751">
        <v>90</v>
      </c>
      <c r="I380" s="800">
        <v>2.0143733433483956E-7</v>
      </c>
      <c r="J380" s="751">
        <v>90</v>
      </c>
      <c r="K380" s="751">
        <v>71</v>
      </c>
      <c r="L380" s="752">
        <v>0.78888888888888886</v>
      </c>
      <c r="M380" s="752">
        <v>4.3017207135509966E-2</v>
      </c>
      <c r="N380" s="752">
        <v>0.70457516290328936</v>
      </c>
      <c r="O380" s="752">
        <v>0.87320261487448836</v>
      </c>
      <c r="P380" s="747"/>
      <c r="Q380" s="747"/>
      <c r="R380" s="748"/>
      <c r="S380" s="748"/>
      <c r="T380" s="748"/>
      <c r="U380" s="748"/>
      <c r="V380" s="747"/>
      <c r="W380" s="747"/>
      <c r="X380" s="748"/>
      <c r="Y380" s="748"/>
      <c r="Z380" s="748"/>
      <c r="AA380" s="748"/>
    </row>
    <row r="381" spans="1:27" x14ac:dyDescent="0.25">
      <c r="A381" s="396" t="s">
        <v>633</v>
      </c>
      <c r="B381" s="396" t="s">
        <v>28</v>
      </c>
      <c r="C381" s="396" t="s">
        <v>87</v>
      </c>
      <c r="D381" s="396" t="s">
        <v>528</v>
      </c>
      <c r="E381" s="204" t="s">
        <v>277</v>
      </c>
      <c r="F381" s="203" t="s">
        <v>279</v>
      </c>
      <c r="G381" s="751">
        <v>10</v>
      </c>
      <c r="H381" s="751">
        <v>83</v>
      </c>
      <c r="I381" s="800">
        <v>2.1208277079537677E-7</v>
      </c>
      <c r="J381" s="751">
        <v>83</v>
      </c>
      <c r="K381" s="751">
        <v>63</v>
      </c>
      <c r="L381" s="752">
        <v>0.75903614457831325</v>
      </c>
      <c r="M381" s="752">
        <v>4.694270742881184E-2</v>
      </c>
      <c r="N381" s="752">
        <v>0.66702843801784206</v>
      </c>
      <c r="O381" s="752">
        <v>0.85104385113878445</v>
      </c>
      <c r="P381" s="747"/>
      <c r="Q381" s="747"/>
      <c r="R381" s="748"/>
      <c r="S381" s="748"/>
      <c r="T381" s="748"/>
      <c r="U381" s="748"/>
      <c r="V381" s="747"/>
      <c r="W381" s="747"/>
      <c r="X381" s="748"/>
      <c r="Y381" s="748"/>
      <c r="Z381" s="748"/>
      <c r="AA381" s="748"/>
    </row>
    <row r="382" spans="1:27" x14ac:dyDescent="0.25">
      <c r="A382" s="390" t="s">
        <v>633</v>
      </c>
      <c r="B382" s="390" t="s">
        <v>28</v>
      </c>
      <c r="C382" s="390" t="s">
        <v>87</v>
      </c>
      <c r="D382" s="68" t="s">
        <v>117</v>
      </c>
      <c r="E382" s="69" t="s">
        <v>277</v>
      </c>
      <c r="F382" s="69" t="s">
        <v>280</v>
      </c>
      <c r="G382" s="680">
        <v>10</v>
      </c>
      <c r="H382" s="680">
        <v>177</v>
      </c>
      <c r="I382" s="801">
        <v>5.2045985042202324E-7</v>
      </c>
      <c r="J382" s="680">
        <v>177</v>
      </c>
      <c r="K382" s="680">
        <v>137</v>
      </c>
      <c r="L382" s="753">
        <v>0.77401129943502822</v>
      </c>
      <c r="M382" s="753">
        <v>3.1436224362314587E-2</v>
      </c>
      <c r="N382" s="753">
        <v>0.7123962996848916</v>
      </c>
      <c r="O382" s="753">
        <v>0.83562629918516484</v>
      </c>
      <c r="P382" s="687"/>
      <c r="Q382" s="687"/>
      <c r="R382" s="715"/>
      <c r="S382" s="715"/>
      <c r="T382" s="715"/>
      <c r="U382" s="715"/>
      <c r="V382" s="687"/>
      <c r="W382" s="687"/>
      <c r="X382" s="715"/>
      <c r="Y382" s="715"/>
      <c r="Z382" s="715"/>
      <c r="AA382" s="715"/>
    </row>
    <row r="383" spans="1:27" x14ac:dyDescent="0.25">
      <c r="A383" s="390" t="s">
        <v>633</v>
      </c>
      <c r="B383" s="390" t="s">
        <v>28</v>
      </c>
      <c r="C383" s="390" t="s">
        <v>87</v>
      </c>
      <c r="D383" s="69" t="s">
        <v>115</v>
      </c>
      <c r="E383" s="68" t="s">
        <v>634</v>
      </c>
      <c r="F383" s="69" t="s">
        <v>280</v>
      </c>
      <c r="G383" s="680">
        <v>10</v>
      </c>
      <c r="H383" s="680">
        <v>260</v>
      </c>
      <c r="I383" s="801">
        <v>1.0647071132122872E-6</v>
      </c>
      <c r="J383" s="680">
        <v>260</v>
      </c>
      <c r="K383" s="680">
        <v>227</v>
      </c>
      <c r="L383" s="753">
        <v>0.87307692307692308</v>
      </c>
      <c r="M383" s="753">
        <v>2.0644761811642313E-2</v>
      </c>
      <c r="N383" s="753">
        <v>0.83261318992610411</v>
      </c>
      <c r="O383" s="753">
        <v>0.91354065622774205</v>
      </c>
      <c r="P383" s="687"/>
      <c r="Q383" s="687"/>
      <c r="R383" s="715"/>
      <c r="S383" s="715"/>
      <c r="T383" s="715"/>
      <c r="U383" s="715"/>
      <c r="V383" s="687"/>
      <c r="W383" s="687"/>
      <c r="X383" s="715"/>
      <c r="Y383" s="715"/>
      <c r="Z383" s="715"/>
      <c r="AA383" s="715"/>
    </row>
    <row r="384" spans="1:27" x14ac:dyDescent="0.25">
      <c r="A384" s="390" t="s">
        <v>633</v>
      </c>
      <c r="B384" s="390" t="s">
        <v>28</v>
      </c>
      <c r="C384" s="390" t="s">
        <v>87</v>
      </c>
      <c r="D384" s="69" t="s">
        <v>115</v>
      </c>
      <c r="E384" s="69" t="s">
        <v>277</v>
      </c>
      <c r="F384" s="68" t="s">
        <v>276</v>
      </c>
      <c r="G384" s="680">
        <v>10</v>
      </c>
      <c r="H384" s="680">
        <v>920</v>
      </c>
      <c r="I384" s="801">
        <v>2.005538372544236E-6</v>
      </c>
      <c r="J384" s="680">
        <v>920</v>
      </c>
      <c r="K384" s="680">
        <v>537</v>
      </c>
      <c r="L384" s="753">
        <v>0.58369565217391306</v>
      </c>
      <c r="M384" s="753">
        <v>1.625192422744964E-2</v>
      </c>
      <c r="N384" s="753">
        <v>0.5518418806881118</v>
      </c>
      <c r="O384" s="753">
        <v>0.61554942365971432</v>
      </c>
      <c r="P384" s="687"/>
      <c r="Q384" s="687"/>
      <c r="R384" s="715"/>
      <c r="S384" s="715"/>
      <c r="T384" s="715"/>
      <c r="U384" s="715"/>
      <c r="V384" s="687"/>
      <c r="W384" s="687"/>
      <c r="X384" s="715"/>
      <c r="Y384" s="715"/>
      <c r="Z384" s="715"/>
      <c r="AA384" s="715"/>
    </row>
    <row r="385" spans="1:27" x14ac:dyDescent="0.25">
      <c r="A385" s="390" t="s">
        <v>633</v>
      </c>
      <c r="B385" s="390" t="s">
        <v>28</v>
      </c>
      <c r="C385" s="390" t="s">
        <v>87</v>
      </c>
      <c r="D385" s="69" t="s">
        <v>115</v>
      </c>
      <c r="E385" s="69" t="s">
        <v>277</v>
      </c>
      <c r="F385" s="68" t="s">
        <v>279</v>
      </c>
      <c r="G385" s="680">
        <v>10</v>
      </c>
      <c r="H385" s="680">
        <v>587</v>
      </c>
      <c r="I385" s="801">
        <v>2.1115258320416894E-6</v>
      </c>
      <c r="J385" s="680">
        <v>587</v>
      </c>
      <c r="K385" s="680">
        <v>363</v>
      </c>
      <c r="L385" s="753">
        <v>0.61839863713798982</v>
      </c>
      <c r="M385" s="753">
        <v>2.0050267439658181E-2</v>
      </c>
      <c r="N385" s="753">
        <v>0.57910011295625974</v>
      </c>
      <c r="O385" s="753">
        <v>0.65769716131971989</v>
      </c>
      <c r="P385" s="687"/>
      <c r="Q385" s="687"/>
      <c r="R385" s="715"/>
      <c r="S385" s="715"/>
      <c r="T385" s="715"/>
      <c r="U385" s="715"/>
      <c r="V385" s="687"/>
      <c r="W385" s="687"/>
      <c r="X385" s="715"/>
      <c r="Y385" s="715"/>
      <c r="Z385" s="715"/>
      <c r="AA385" s="715"/>
    </row>
    <row r="386" spans="1:27" x14ac:dyDescent="0.25">
      <c r="A386" s="392" t="s">
        <v>633</v>
      </c>
      <c r="B386" s="392" t="s">
        <v>28</v>
      </c>
      <c r="C386" s="16" t="s">
        <v>91</v>
      </c>
      <c r="D386" s="14" t="s">
        <v>115</v>
      </c>
      <c r="E386" s="14" t="s">
        <v>277</v>
      </c>
      <c r="F386" s="14" t="s">
        <v>280</v>
      </c>
      <c r="G386" s="679">
        <v>10</v>
      </c>
      <c r="H386" s="679">
        <v>1767</v>
      </c>
      <c r="I386" s="802">
        <v>5.1817713177982126E-6</v>
      </c>
      <c r="J386" s="679">
        <v>1767</v>
      </c>
      <c r="K386" s="679">
        <v>1127</v>
      </c>
      <c r="L386" s="754">
        <v>0.63780418788907756</v>
      </c>
      <c r="M386" s="754">
        <v>1.1433971905067855E-2</v>
      </c>
      <c r="N386" s="754">
        <v>0.61539360295514456</v>
      </c>
      <c r="O386" s="754">
        <v>0.66021477282301055</v>
      </c>
      <c r="P386" s="616"/>
      <c r="Q386" s="616"/>
      <c r="R386" s="617"/>
      <c r="S386" s="617"/>
      <c r="T386" s="617"/>
      <c r="U386" s="617"/>
      <c r="V386" s="616"/>
      <c r="W386" s="616"/>
      <c r="X386" s="617"/>
      <c r="Y386" s="617"/>
      <c r="Z386" s="617"/>
      <c r="AA386" s="617"/>
    </row>
    <row r="387" spans="1:27" x14ac:dyDescent="0.25">
      <c r="A387" s="392" t="s">
        <v>633</v>
      </c>
      <c r="B387" s="392" t="s">
        <v>28</v>
      </c>
      <c r="C387" s="14" t="s">
        <v>84</v>
      </c>
      <c r="D387" s="14" t="s">
        <v>115</v>
      </c>
      <c r="E387" s="14" t="s">
        <v>277</v>
      </c>
      <c r="F387" s="16" t="s">
        <v>276</v>
      </c>
      <c r="G387" s="679">
        <v>10</v>
      </c>
      <c r="H387" s="679">
        <v>1694</v>
      </c>
      <c r="I387" s="802">
        <v>1.9401168944553577E-6</v>
      </c>
      <c r="J387" s="679">
        <v>1694</v>
      </c>
      <c r="K387" s="679">
        <v>983</v>
      </c>
      <c r="L387" s="754">
        <v>0.58028335301062572</v>
      </c>
      <c r="M387" s="754">
        <v>1.1990614768238116E-2</v>
      </c>
      <c r="N387" s="754">
        <v>0.55678174806487901</v>
      </c>
      <c r="O387" s="754">
        <v>0.60378495795637244</v>
      </c>
      <c r="P387" s="616"/>
      <c r="Q387" s="616"/>
      <c r="R387" s="617"/>
      <c r="S387" s="617"/>
      <c r="T387" s="617"/>
      <c r="U387" s="617"/>
      <c r="V387" s="616"/>
      <c r="W387" s="616"/>
      <c r="X387" s="617"/>
      <c r="Y387" s="617"/>
      <c r="Z387" s="617"/>
      <c r="AA387" s="617"/>
    </row>
    <row r="388" spans="1:27" x14ac:dyDescent="0.25">
      <c r="A388" s="392" t="s">
        <v>633</v>
      </c>
      <c r="B388" s="392" t="s">
        <v>28</v>
      </c>
      <c r="C388" s="14" t="s">
        <v>84</v>
      </c>
      <c r="D388" s="14" t="s">
        <v>115</v>
      </c>
      <c r="E388" s="14" t="s">
        <v>277</v>
      </c>
      <c r="F388" s="16" t="s">
        <v>279</v>
      </c>
      <c r="G388" s="679">
        <v>10</v>
      </c>
      <c r="H388" s="679">
        <v>1159</v>
      </c>
      <c r="I388" s="802">
        <v>2.0426469998806416E-6</v>
      </c>
      <c r="J388" s="679">
        <v>1159</v>
      </c>
      <c r="K388" s="679">
        <v>678</v>
      </c>
      <c r="L388" s="754">
        <v>0.58498705780845561</v>
      </c>
      <c r="M388" s="754">
        <v>1.4473122273343065E-2</v>
      </c>
      <c r="N388" s="754">
        <v>0.55661973815270316</v>
      </c>
      <c r="O388" s="754">
        <v>0.61335437746420807</v>
      </c>
      <c r="P388" s="616"/>
      <c r="Q388" s="616"/>
      <c r="R388" s="617"/>
      <c r="S388" s="617"/>
      <c r="T388" s="617"/>
      <c r="U388" s="617"/>
      <c r="V388" s="616"/>
      <c r="W388" s="616"/>
      <c r="X388" s="617"/>
      <c r="Y388" s="617"/>
      <c r="Z388" s="617"/>
      <c r="AA388" s="617"/>
    </row>
    <row r="389" spans="1:27" x14ac:dyDescent="0.25">
      <c r="A389" s="392" t="s">
        <v>633</v>
      </c>
      <c r="B389" s="392" t="s">
        <v>28</v>
      </c>
      <c r="C389" s="14" t="s">
        <v>84</v>
      </c>
      <c r="D389" s="14" t="s">
        <v>115</v>
      </c>
      <c r="E389" s="16" t="s">
        <v>634</v>
      </c>
      <c r="F389" s="14" t="s">
        <v>280</v>
      </c>
      <c r="G389" s="679">
        <v>10</v>
      </c>
      <c r="H389" s="679">
        <v>441</v>
      </c>
      <c r="I389" s="802">
        <v>1.0299759337785445E-6</v>
      </c>
      <c r="J389" s="679">
        <v>441</v>
      </c>
      <c r="K389" s="679">
        <v>371</v>
      </c>
      <c r="L389" s="754">
        <v>0.84126984126984128</v>
      </c>
      <c r="M389" s="754">
        <v>1.7401155605776777E-2</v>
      </c>
      <c r="N389" s="754">
        <v>0.80716357628251878</v>
      </c>
      <c r="O389" s="754">
        <v>0.87537610625716378</v>
      </c>
      <c r="P389" s="616"/>
      <c r="Q389" s="616"/>
      <c r="R389" s="617"/>
      <c r="S389" s="617"/>
      <c r="T389" s="617"/>
      <c r="U389" s="617"/>
      <c r="V389" s="616"/>
      <c r="W389" s="616"/>
      <c r="X389" s="617"/>
      <c r="Y389" s="617"/>
      <c r="Z389" s="617"/>
      <c r="AA389" s="617"/>
    </row>
    <row r="390" spans="1:27" x14ac:dyDescent="0.25">
      <c r="A390" s="392" t="s">
        <v>633</v>
      </c>
      <c r="B390" s="392" t="s">
        <v>28</v>
      </c>
      <c r="C390" s="14" t="s">
        <v>84</v>
      </c>
      <c r="D390" s="16" t="s">
        <v>116</v>
      </c>
      <c r="E390" s="14" t="s">
        <v>277</v>
      </c>
      <c r="F390" s="14" t="s">
        <v>280</v>
      </c>
      <c r="G390" s="679">
        <v>10</v>
      </c>
      <c r="H390" s="679">
        <v>2854</v>
      </c>
      <c r="I390" s="802">
        <v>4.5092575898722004E-6</v>
      </c>
      <c r="J390" s="679">
        <v>2854</v>
      </c>
      <c r="K390" s="679">
        <v>1700</v>
      </c>
      <c r="L390" s="754">
        <v>0.59565522074281707</v>
      </c>
      <c r="M390" s="754">
        <v>9.1864224240600662E-3</v>
      </c>
      <c r="N390" s="754">
        <v>0.57764983279165938</v>
      </c>
      <c r="O390" s="754">
        <v>0.61366060869397476</v>
      </c>
      <c r="P390" s="616"/>
      <c r="Q390" s="616"/>
      <c r="R390" s="617"/>
      <c r="S390" s="617"/>
      <c r="T390" s="617"/>
      <c r="U390" s="617"/>
      <c r="V390" s="616"/>
      <c r="W390" s="616"/>
      <c r="X390" s="617"/>
      <c r="Y390" s="617"/>
      <c r="Z390" s="617"/>
      <c r="AA390" s="617"/>
    </row>
    <row r="391" spans="1:27" x14ac:dyDescent="0.25">
      <c r="A391" s="392" t="s">
        <v>633</v>
      </c>
      <c r="B391" s="392" t="s">
        <v>28</v>
      </c>
      <c r="C391" s="14" t="s">
        <v>84</v>
      </c>
      <c r="D391" s="16" t="s">
        <v>117</v>
      </c>
      <c r="E391" s="14" t="s">
        <v>277</v>
      </c>
      <c r="F391" s="14" t="s">
        <v>280</v>
      </c>
      <c r="G391" s="679">
        <v>10</v>
      </c>
      <c r="H391" s="679">
        <v>440</v>
      </c>
      <c r="I391" s="802">
        <v>5.0348223824234171E-7</v>
      </c>
      <c r="J391" s="679">
        <v>440</v>
      </c>
      <c r="K391" s="679">
        <v>332</v>
      </c>
      <c r="L391" s="754">
        <v>0.75454545454545452</v>
      </c>
      <c r="M391" s="754">
        <v>2.0516435294785227E-2</v>
      </c>
      <c r="N391" s="754">
        <v>0.71433324136767551</v>
      </c>
      <c r="O391" s="754">
        <v>0.79475766772323353</v>
      </c>
      <c r="P391" s="616"/>
      <c r="Q391" s="616"/>
      <c r="R391" s="617"/>
      <c r="S391" s="617"/>
      <c r="T391" s="617"/>
      <c r="U391" s="617"/>
      <c r="V391" s="616"/>
      <c r="W391" s="616"/>
      <c r="X391" s="617"/>
      <c r="Y391" s="617"/>
      <c r="Z391" s="617"/>
      <c r="AA391" s="617"/>
    </row>
    <row r="392" spans="1:27" x14ac:dyDescent="0.25">
      <c r="A392" s="389" t="s">
        <v>633</v>
      </c>
      <c r="B392" s="17" t="s">
        <v>38</v>
      </c>
      <c r="C392" s="389" t="s">
        <v>84</v>
      </c>
      <c r="D392" s="20" t="s">
        <v>115</v>
      </c>
      <c r="E392" s="20" t="s">
        <v>277</v>
      </c>
      <c r="F392" s="20" t="s">
        <v>280</v>
      </c>
      <c r="G392" s="643">
        <v>10</v>
      </c>
      <c r="H392" s="643">
        <v>3294</v>
      </c>
      <c r="I392" s="803">
        <v>5.0127398281145429E-6</v>
      </c>
      <c r="J392" s="643">
        <v>3294</v>
      </c>
      <c r="K392" s="643">
        <v>2032</v>
      </c>
      <c r="L392" s="755">
        <v>0.61687917425622341</v>
      </c>
      <c r="M392" s="755">
        <v>8.4704432476424216E-3</v>
      </c>
      <c r="N392" s="755">
        <v>0.60027710549084423</v>
      </c>
      <c r="O392" s="755">
        <v>0.63348124302160258</v>
      </c>
      <c r="P392" s="614"/>
      <c r="Q392" s="614"/>
      <c r="R392" s="615"/>
      <c r="S392" s="615"/>
      <c r="T392" s="615"/>
      <c r="U392" s="615"/>
      <c r="V392" s="614"/>
      <c r="W392" s="614"/>
      <c r="X392" s="615"/>
      <c r="Y392" s="615"/>
      <c r="Z392" s="615"/>
      <c r="AA392" s="615"/>
    </row>
    <row r="393" spans="1:27" x14ac:dyDescent="0.25">
      <c r="A393" s="396" t="s">
        <v>633</v>
      </c>
      <c r="B393" s="396" t="s">
        <v>29</v>
      </c>
      <c r="C393" s="396" t="s">
        <v>25</v>
      </c>
      <c r="D393" s="396" t="s">
        <v>523</v>
      </c>
      <c r="E393" s="203" t="s">
        <v>634</v>
      </c>
      <c r="F393" s="204" t="s">
        <v>280</v>
      </c>
      <c r="G393" s="751">
        <v>10</v>
      </c>
      <c r="H393" s="751">
        <v>101</v>
      </c>
      <c r="I393" s="800">
        <v>5.5298396067447434E-6</v>
      </c>
      <c r="J393" s="751">
        <v>101</v>
      </c>
      <c r="K393" s="751">
        <v>59</v>
      </c>
      <c r="L393" s="752">
        <v>0.58415841584158412</v>
      </c>
      <c r="M393" s="752">
        <v>4.9042047128608969E-2</v>
      </c>
      <c r="N393" s="752">
        <v>0.48803600346951054</v>
      </c>
      <c r="O393" s="752">
        <v>0.68028082821365765</v>
      </c>
      <c r="P393" s="747"/>
      <c r="Q393" s="747"/>
      <c r="R393" s="748"/>
      <c r="S393" s="748"/>
      <c r="T393" s="748"/>
      <c r="U393" s="748"/>
      <c r="V393" s="747"/>
      <c r="W393" s="747"/>
      <c r="X393" s="748"/>
      <c r="Y393" s="748"/>
      <c r="Z393" s="748"/>
      <c r="AA393" s="748"/>
    </row>
    <row r="394" spans="1:27" x14ac:dyDescent="0.25">
      <c r="A394" s="396" t="s">
        <v>633</v>
      </c>
      <c r="B394" s="396" t="s">
        <v>29</v>
      </c>
      <c r="C394" s="396" t="s">
        <v>25</v>
      </c>
      <c r="D394" s="396" t="s">
        <v>523</v>
      </c>
      <c r="E394" s="204" t="s">
        <v>277</v>
      </c>
      <c r="F394" s="203" t="s">
        <v>276</v>
      </c>
      <c r="G394" s="751">
        <v>10</v>
      </c>
      <c r="H394" s="751">
        <v>856</v>
      </c>
      <c r="I394" s="800">
        <v>1.041629701513064E-5</v>
      </c>
      <c r="J394" s="751">
        <v>856</v>
      </c>
      <c r="K394" s="751">
        <v>298</v>
      </c>
      <c r="L394" s="752">
        <v>0.34813084112149534</v>
      </c>
      <c r="M394" s="752">
        <v>1.6282256216562672E-2</v>
      </c>
      <c r="N394" s="752">
        <v>0.31621761893703249</v>
      </c>
      <c r="O394" s="752">
        <v>0.38004406330595819</v>
      </c>
      <c r="P394" s="747"/>
      <c r="Q394" s="747"/>
      <c r="R394" s="748"/>
      <c r="S394" s="748"/>
      <c r="T394" s="748"/>
      <c r="U394" s="748"/>
      <c r="V394" s="747"/>
      <c r="W394" s="747"/>
      <c r="X394" s="748"/>
      <c r="Y394" s="748"/>
      <c r="Z394" s="748"/>
      <c r="AA394" s="748"/>
    </row>
    <row r="395" spans="1:27" x14ac:dyDescent="0.25">
      <c r="A395" s="396" t="s">
        <v>633</v>
      </c>
      <c r="B395" s="396" t="s">
        <v>29</v>
      </c>
      <c r="C395" s="396" t="s">
        <v>25</v>
      </c>
      <c r="D395" s="396" t="s">
        <v>523</v>
      </c>
      <c r="E395" s="204" t="s">
        <v>277</v>
      </c>
      <c r="F395" s="203" t="s">
        <v>279</v>
      </c>
      <c r="G395" s="751">
        <v>10</v>
      </c>
      <c r="H395" s="751">
        <v>641</v>
      </c>
      <c r="I395" s="800">
        <v>1.0966771078912363E-5</v>
      </c>
      <c r="J395" s="751">
        <v>641</v>
      </c>
      <c r="K395" s="751">
        <v>131</v>
      </c>
      <c r="L395" s="752">
        <v>0.20436817472698907</v>
      </c>
      <c r="M395" s="752">
        <v>1.5926989421150742E-2</v>
      </c>
      <c r="N395" s="752">
        <v>0.17315127546153361</v>
      </c>
      <c r="O395" s="752">
        <v>0.23558507399244452</v>
      </c>
      <c r="P395" s="747"/>
      <c r="Q395" s="747"/>
      <c r="R395" s="748"/>
      <c r="S395" s="748"/>
      <c r="T395" s="748"/>
      <c r="U395" s="748"/>
      <c r="V395" s="747"/>
      <c r="W395" s="747"/>
      <c r="X395" s="748"/>
      <c r="Y395" s="748"/>
      <c r="Z395" s="748"/>
      <c r="AA395" s="748"/>
    </row>
    <row r="396" spans="1:27" x14ac:dyDescent="0.25">
      <c r="A396" s="390" t="s">
        <v>633</v>
      </c>
      <c r="B396" s="390" t="s">
        <v>29</v>
      </c>
      <c r="C396" s="390" t="s">
        <v>25</v>
      </c>
      <c r="D396" s="68" t="s">
        <v>116</v>
      </c>
      <c r="E396" s="69" t="s">
        <v>277</v>
      </c>
      <c r="F396" s="69" t="s">
        <v>280</v>
      </c>
      <c r="G396" s="680">
        <v>10</v>
      </c>
      <c r="H396" s="680">
        <v>1598</v>
      </c>
      <c r="I396" s="801">
        <v>2.6912907700787746E-5</v>
      </c>
      <c r="J396" s="680">
        <v>1598</v>
      </c>
      <c r="K396" s="680">
        <v>488</v>
      </c>
      <c r="L396" s="753">
        <v>0.30538172715894868</v>
      </c>
      <c r="M396" s="753">
        <v>1.1521426083453143E-2</v>
      </c>
      <c r="N396" s="753">
        <v>0.2827997320353805</v>
      </c>
      <c r="O396" s="753">
        <v>0.32796372228251686</v>
      </c>
      <c r="P396" s="687"/>
      <c r="Q396" s="687"/>
      <c r="R396" s="715"/>
      <c r="S396" s="715"/>
      <c r="T396" s="715"/>
      <c r="U396" s="715"/>
      <c r="V396" s="687"/>
      <c r="W396" s="687"/>
      <c r="X396" s="715"/>
      <c r="Y396" s="715"/>
      <c r="Z396" s="715"/>
      <c r="AA396" s="715"/>
    </row>
    <row r="397" spans="1:27" x14ac:dyDescent="0.25">
      <c r="A397" s="396" t="s">
        <v>633</v>
      </c>
      <c r="B397" s="396" t="s">
        <v>29</v>
      </c>
      <c r="C397" s="396" t="s">
        <v>25</v>
      </c>
      <c r="D397" s="396" t="s">
        <v>528</v>
      </c>
      <c r="E397" s="203" t="s">
        <v>634</v>
      </c>
      <c r="F397" s="204" t="s">
        <v>280</v>
      </c>
      <c r="G397" s="751">
        <v>10</v>
      </c>
      <c r="H397" s="751">
        <v>2</v>
      </c>
      <c r="I397" s="800">
        <v>6.1743556823594597E-7</v>
      </c>
      <c r="J397" s="751">
        <v>2</v>
      </c>
      <c r="K397" s="751">
        <v>1</v>
      </c>
      <c r="L397" s="752"/>
      <c r="M397" s="752"/>
      <c r="N397" s="752"/>
      <c r="O397" s="752"/>
      <c r="P397" s="747"/>
      <c r="Q397" s="747"/>
      <c r="R397" s="748"/>
      <c r="S397" s="748"/>
      <c r="T397" s="748"/>
      <c r="U397" s="748"/>
      <c r="V397" s="747"/>
      <c r="W397" s="747"/>
      <c r="X397" s="748"/>
      <c r="Y397" s="748"/>
      <c r="Z397" s="748"/>
      <c r="AA397" s="748"/>
    </row>
    <row r="398" spans="1:27" x14ac:dyDescent="0.25">
      <c r="A398" s="396" t="s">
        <v>633</v>
      </c>
      <c r="B398" s="396" t="s">
        <v>29</v>
      </c>
      <c r="C398" s="396" t="s">
        <v>25</v>
      </c>
      <c r="D398" s="396" t="s">
        <v>528</v>
      </c>
      <c r="E398" s="204" t="s">
        <v>277</v>
      </c>
      <c r="F398" s="203" t="s">
        <v>276</v>
      </c>
      <c r="G398" s="751">
        <v>10</v>
      </c>
      <c r="H398" s="751">
        <v>80</v>
      </c>
      <c r="I398" s="800">
        <v>1.1630341427276133E-6</v>
      </c>
      <c r="J398" s="751">
        <v>80</v>
      </c>
      <c r="K398" s="751">
        <v>33</v>
      </c>
      <c r="L398" s="752">
        <v>0.41249999999999998</v>
      </c>
      <c r="M398" s="752">
        <v>5.5039048638216848E-2</v>
      </c>
      <c r="N398" s="752">
        <v>0.30462346466909496</v>
      </c>
      <c r="O398" s="752">
        <v>0.520376535330905</v>
      </c>
      <c r="P398" s="747"/>
      <c r="Q398" s="747"/>
      <c r="R398" s="748"/>
      <c r="S398" s="748"/>
      <c r="T398" s="748"/>
      <c r="U398" s="748"/>
      <c r="V398" s="747"/>
      <c r="W398" s="747"/>
      <c r="X398" s="748"/>
      <c r="Y398" s="748"/>
      <c r="Z398" s="748"/>
      <c r="AA398" s="748"/>
    </row>
    <row r="399" spans="1:27" x14ac:dyDescent="0.25">
      <c r="A399" s="396" t="s">
        <v>633</v>
      </c>
      <c r="B399" s="396" t="s">
        <v>29</v>
      </c>
      <c r="C399" s="396" t="s">
        <v>25</v>
      </c>
      <c r="D399" s="396" t="s">
        <v>528</v>
      </c>
      <c r="E399" s="204" t="s">
        <v>277</v>
      </c>
      <c r="F399" s="203" t="s">
        <v>279</v>
      </c>
      <c r="G399" s="751">
        <v>10</v>
      </c>
      <c r="H399" s="751">
        <v>47</v>
      </c>
      <c r="I399" s="800">
        <v>1.2244974564113706E-6</v>
      </c>
      <c r="J399" s="751">
        <v>47</v>
      </c>
      <c r="K399" s="751">
        <v>17</v>
      </c>
      <c r="L399" s="752">
        <v>0.36170212765957449</v>
      </c>
      <c r="M399" s="752">
        <v>7.0087133991866571E-2</v>
      </c>
      <c r="N399" s="752">
        <v>0.22433134503551602</v>
      </c>
      <c r="O399" s="752">
        <v>0.49907291028363299</v>
      </c>
      <c r="P399" s="747"/>
      <c r="Q399" s="747"/>
      <c r="R399" s="748"/>
      <c r="S399" s="748"/>
      <c r="T399" s="748"/>
      <c r="U399" s="748"/>
      <c r="V399" s="747"/>
      <c r="W399" s="747"/>
      <c r="X399" s="748"/>
      <c r="Y399" s="748"/>
      <c r="Z399" s="748"/>
      <c r="AA399" s="748"/>
    </row>
    <row r="400" spans="1:27" x14ac:dyDescent="0.25">
      <c r="A400" s="390" t="s">
        <v>633</v>
      </c>
      <c r="B400" s="390" t="s">
        <v>29</v>
      </c>
      <c r="C400" s="390" t="s">
        <v>25</v>
      </c>
      <c r="D400" s="68" t="s">
        <v>117</v>
      </c>
      <c r="E400" s="69" t="s">
        <v>277</v>
      </c>
      <c r="F400" s="69" t="s">
        <v>280</v>
      </c>
      <c r="G400" s="680">
        <v>10</v>
      </c>
      <c r="H400" s="680">
        <v>129</v>
      </c>
      <c r="I400" s="801">
        <v>3.0049671673749299E-6</v>
      </c>
      <c r="J400" s="680">
        <v>129</v>
      </c>
      <c r="K400" s="680">
        <v>51</v>
      </c>
      <c r="L400" s="753">
        <v>0.39534883720930231</v>
      </c>
      <c r="M400" s="753">
        <v>4.3047489021527899E-2</v>
      </c>
      <c r="N400" s="753">
        <v>0.31097575872710764</v>
      </c>
      <c r="O400" s="753">
        <v>0.47972191569149697</v>
      </c>
      <c r="P400" s="687"/>
      <c r="Q400" s="687"/>
      <c r="R400" s="715"/>
      <c r="S400" s="715"/>
      <c r="T400" s="715"/>
      <c r="U400" s="715"/>
      <c r="V400" s="687"/>
      <c r="W400" s="687"/>
      <c r="X400" s="715"/>
      <c r="Y400" s="715"/>
      <c r="Z400" s="715"/>
      <c r="AA400" s="715"/>
    </row>
    <row r="401" spans="1:27" x14ac:dyDescent="0.25">
      <c r="A401" s="390" t="s">
        <v>633</v>
      </c>
      <c r="B401" s="390" t="s">
        <v>29</v>
      </c>
      <c r="C401" s="390" t="s">
        <v>25</v>
      </c>
      <c r="D401" s="69" t="s">
        <v>115</v>
      </c>
      <c r="E401" s="68" t="s">
        <v>634</v>
      </c>
      <c r="F401" s="69" t="s">
        <v>280</v>
      </c>
      <c r="G401" s="680">
        <v>10</v>
      </c>
      <c r="H401" s="680">
        <v>103</v>
      </c>
      <c r="I401" s="801">
        <v>6.1472751749806892E-6</v>
      </c>
      <c r="J401" s="680">
        <v>103</v>
      </c>
      <c r="K401" s="680">
        <v>60</v>
      </c>
      <c r="L401" s="753">
        <v>0.58252427184466016</v>
      </c>
      <c r="M401" s="753">
        <v>4.8590796259488818E-2</v>
      </c>
      <c r="N401" s="753">
        <v>0.48728631117606208</v>
      </c>
      <c r="O401" s="753">
        <v>0.67776223251325818</v>
      </c>
      <c r="P401" s="687"/>
      <c r="Q401" s="687"/>
      <c r="R401" s="715"/>
      <c r="S401" s="715"/>
      <c r="T401" s="715"/>
      <c r="U401" s="715"/>
      <c r="V401" s="687"/>
      <c r="W401" s="687"/>
      <c r="X401" s="715"/>
      <c r="Y401" s="715"/>
      <c r="Z401" s="715"/>
      <c r="AA401" s="715"/>
    </row>
    <row r="402" spans="1:27" x14ac:dyDescent="0.25">
      <c r="A402" s="390" t="s">
        <v>633</v>
      </c>
      <c r="B402" s="390" t="s">
        <v>29</v>
      </c>
      <c r="C402" s="390" t="s">
        <v>25</v>
      </c>
      <c r="D402" s="69" t="s">
        <v>115</v>
      </c>
      <c r="E402" s="69" t="s">
        <v>277</v>
      </c>
      <c r="F402" s="68" t="s">
        <v>276</v>
      </c>
      <c r="G402" s="680">
        <v>10</v>
      </c>
      <c r="H402" s="680">
        <v>936</v>
      </c>
      <c r="I402" s="801">
        <v>1.1579331157858253E-5</v>
      </c>
      <c r="J402" s="680">
        <v>936</v>
      </c>
      <c r="K402" s="680">
        <v>331</v>
      </c>
      <c r="L402" s="753">
        <v>0.35363247863247865</v>
      </c>
      <c r="M402" s="753">
        <v>1.5627082722345663E-2</v>
      </c>
      <c r="N402" s="753">
        <v>0.32300339649668114</v>
      </c>
      <c r="O402" s="753">
        <v>0.38426156076827617</v>
      </c>
      <c r="P402" s="687"/>
      <c r="Q402" s="687"/>
      <c r="R402" s="715"/>
      <c r="S402" s="715"/>
      <c r="T402" s="715"/>
      <c r="U402" s="715"/>
      <c r="V402" s="687"/>
      <c r="W402" s="687"/>
      <c r="X402" s="715"/>
      <c r="Y402" s="715"/>
      <c r="Z402" s="715"/>
      <c r="AA402" s="715"/>
    </row>
    <row r="403" spans="1:27" x14ac:dyDescent="0.25">
      <c r="A403" s="390" t="s">
        <v>633</v>
      </c>
      <c r="B403" s="390" t="s">
        <v>29</v>
      </c>
      <c r="C403" s="390" t="s">
        <v>25</v>
      </c>
      <c r="D403" s="69" t="s">
        <v>115</v>
      </c>
      <c r="E403" s="69" t="s">
        <v>277</v>
      </c>
      <c r="F403" s="68" t="s">
        <v>279</v>
      </c>
      <c r="G403" s="680">
        <v>10</v>
      </c>
      <c r="H403" s="680">
        <v>688</v>
      </c>
      <c r="I403" s="801">
        <v>1.2191268535323732E-5</v>
      </c>
      <c r="J403" s="680">
        <v>688</v>
      </c>
      <c r="K403" s="680">
        <v>148</v>
      </c>
      <c r="L403" s="753">
        <v>0.21511627906976744</v>
      </c>
      <c r="M403" s="753">
        <v>1.566552955392388E-2</v>
      </c>
      <c r="N403" s="753">
        <v>0.18441184114407663</v>
      </c>
      <c r="O403" s="753">
        <v>0.24582071699545824</v>
      </c>
      <c r="P403" s="687"/>
      <c r="Q403" s="687"/>
      <c r="R403" s="715"/>
      <c r="S403" s="715"/>
      <c r="T403" s="715"/>
      <c r="U403" s="715"/>
      <c r="V403" s="687"/>
      <c r="W403" s="687"/>
      <c r="X403" s="715"/>
      <c r="Y403" s="715"/>
      <c r="Z403" s="715"/>
      <c r="AA403" s="715"/>
    </row>
    <row r="404" spans="1:27" x14ac:dyDescent="0.25">
      <c r="A404" s="392" t="s">
        <v>633</v>
      </c>
      <c r="B404" s="392" t="s">
        <v>29</v>
      </c>
      <c r="C404" s="16" t="s">
        <v>89</v>
      </c>
      <c r="D404" s="14" t="s">
        <v>115</v>
      </c>
      <c r="E404" s="14" t="s">
        <v>277</v>
      </c>
      <c r="F404" s="14" t="s">
        <v>280</v>
      </c>
      <c r="G404" s="679">
        <v>10</v>
      </c>
      <c r="H404" s="679">
        <v>1727</v>
      </c>
      <c r="I404" s="802">
        <v>2.9917874868162678E-5</v>
      </c>
      <c r="J404" s="679">
        <v>1727</v>
      </c>
      <c r="K404" s="679">
        <v>539</v>
      </c>
      <c r="L404" s="754">
        <v>0.31210191082802546</v>
      </c>
      <c r="M404" s="754">
        <v>1.1149723475309426E-2</v>
      </c>
      <c r="N404" s="754">
        <v>0.29024845281641898</v>
      </c>
      <c r="O404" s="754">
        <v>0.33395536883963195</v>
      </c>
      <c r="P404" s="616"/>
      <c r="Q404" s="616"/>
      <c r="R404" s="617"/>
      <c r="S404" s="617"/>
      <c r="T404" s="617"/>
      <c r="U404" s="617"/>
      <c r="V404" s="616"/>
      <c r="W404" s="616"/>
      <c r="X404" s="617"/>
      <c r="Y404" s="617"/>
      <c r="Z404" s="617"/>
      <c r="AA404" s="617"/>
    </row>
    <row r="405" spans="1:27" x14ac:dyDescent="0.25">
      <c r="A405" s="396" t="s">
        <v>633</v>
      </c>
      <c r="B405" s="396" t="s">
        <v>29</v>
      </c>
      <c r="C405" s="396" t="s">
        <v>87</v>
      </c>
      <c r="D405" s="396" t="s">
        <v>523</v>
      </c>
      <c r="E405" s="203" t="s">
        <v>634</v>
      </c>
      <c r="F405" s="204" t="s">
        <v>280</v>
      </c>
      <c r="G405" s="751">
        <v>10</v>
      </c>
      <c r="H405" s="751">
        <v>176</v>
      </c>
      <c r="I405" s="800">
        <v>2.2119358426978969E-6</v>
      </c>
      <c r="J405" s="751">
        <v>176</v>
      </c>
      <c r="K405" s="751">
        <v>133</v>
      </c>
      <c r="L405" s="752">
        <v>0.75568181818181823</v>
      </c>
      <c r="M405" s="752">
        <v>3.2388515768713842E-2</v>
      </c>
      <c r="N405" s="752">
        <v>0.69220032727513914</v>
      </c>
      <c r="O405" s="752">
        <v>0.81916330908849733</v>
      </c>
      <c r="P405" s="747"/>
      <c r="Q405" s="747"/>
      <c r="R405" s="748"/>
      <c r="S405" s="748"/>
      <c r="T405" s="748"/>
      <c r="U405" s="748"/>
      <c r="V405" s="747"/>
      <c r="W405" s="747"/>
      <c r="X405" s="748"/>
      <c r="Y405" s="748"/>
      <c r="Z405" s="748"/>
      <c r="AA405" s="748"/>
    </row>
    <row r="406" spans="1:27" x14ac:dyDescent="0.25">
      <c r="A406" s="396" t="s">
        <v>633</v>
      </c>
      <c r="B406" s="396" t="s">
        <v>29</v>
      </c>
      <c r="C406" s="396" t="s">
        <v>87</v>
      </c>
      <c r="D406" s="396" t="s">
        <v>523</v>
      </c>
      <c r="E406" s="204" t="s">
        <v>277</v>
      </c>
      <c r="F406" s="203" t="s">
        <v>276</v>
      </c>
      <c r="G406" s="751">
        <v>10</v>
      </c>
      <c r="H406" s="751">
        <v>850</v>
      </c>
      <c r="I406" s="800">
        <v>3.4282847631020994E-6</v>
      </c>
      <c r="J406" s="751">
        <v>850</v>
      </c>
      <c r="K406" s="751">
        <v>393</v>
      </c>
      <c r="L406" s="752">
        <v>0.46235294117647058</v>
      </c>
      <c r="M406" s="752">
        <v>1.7101176394414153E-2</v>
      </c>
      <c r="N406" s="752">
        <v>0.42883463544341882</v>
      </c>
      <c r="O406" s="752">
        <v>0.49587124690952233</v>
      </c>
      <c r="P406" s="747"/>
      <c r="Q406" s="747"/>
      <c r="R406" s="748"/>
      <c r="S406" s="748"/>
      <c r="T406" s="748"/>
      <c r="U406" s="748"/>
      <c r="V406" s="747"/>
      <c r="W406" s="747"/>
      <c r="X406" s="748"/>
      <c r="Y406" s="748"/>
      <c r="Z406" s="748"/>
      <c r="AA406" s="748"/>
    </row>
    <row r="407" spans="1:27" x14ac:dyDescent="0.25">
      <c r="A407" s="396" t="s">
        <v>633</v>
      </c>
      <c r="B407" s="396" t="s">
        <v>29</v>
      </c>
      <c r="C407" s="396" t="s">
        <v>87</v>
      </c>
      <c r="D407" s="396" t="s">
        <v>523</v>
      </c>
      <c r="E407" s="204" t="s">
        <v>277</v>
      </c>
      <c r="F407" s="203" t="s">
        <v>279</v>
      </c>
      <c r="G407" s="751">
        <v>10</v>
      </c>
      <c r="H407" s="751">
        <v>488</v>
      </c>
      <c r="I407" s="800">
        <v>4.3867084315649452E-6</v>
      </c>
      <c r="J407" s="751">
        <v>488</v>
      </c>
      <c r="K407" s="751">
        <v>189</v>
      </c>
      <c r="L407" s="752">
        <v>0.38729508196721313</v>
      </c>
      <c r="M407" s="752">
        <v>2.2051430265275514E-2</v>
      </c>
      <c r="N407" s="752">
        <v>0.34407427864727314</v>
      </c>
      <c r="O407" s="752">
        <v>0.43051588528715312</v>
      </c>
      <c r="P407" s="747"/>
      <c r="Q407" s="747"/>
      <c r="R407" s="748"/>
      <c r="S407" s="748"/>
      <c r="T407" s="748"/>
      <c r="U407" s="748"/>
      <c r="V407" s="747"/>
      <c r="W407" s="747"/>
      <c r="X407" s="748"/>
      <c r="Y407" s="748"/>
      <c r="Z407" s="748"/>
      <c r="AA407" s="748"/>
    </row>
    <row r="408" spans="1:27" x14ac:dyDescent="0.25">
      <c r="A408" s="390" t="s">
        <v>633</v>
      </c>
      <c r="B408" s="390" t="s">
        <v>29</v>
      </c>
      <c r="C408" s="390" t="s">
        <v>87</v>
      </c>
      <c r="D408" s="68" t="s">
        <v>116</v>
      </c>
      <c r="E408" s="69" t="s">
        <v>277</v>
      </c>
      <c r="F408" s="69" t="s">
        <v>280</v>
      </c>
      <c r="G408" s="680">
        <v>10</v>
      </c>
      <c r="H408" s="680">
        <v>1514</v>
      </c>
      <c r="I408" s="801">
        <v>1.0765163080315097E-5</v>
      </c>
      <c r="J408" s="680">
        <v>1514</v>
      </c>
      <c r="K408" s="680">
        <v>715</v>
      </c>
      <c r="L408" s="753">
        <v>0.4722589167767503</v>
      </c>
      <c r="M408" s="753">
        <v>1.2830323237814021E-2</v>
      </c>
      <c r="N408" s="753">
        <v>0.44711148323063482</v>
      </c>
      <c r="O408" s="753">
        <v>0.49740635032286579</v>
      </c>
      <c r="P408" s="687"/>
      <c r="Q408" s="687"/>
      <c r="R408" s="715"/>
      <c r="S408" s="715"/>
      <c r="T408" s="715"/>
      <c r="U408" s="715"/>
      <c r="V408" s="687"/>
      <c r="W408" s="687"/>
      <c r="X408" s="715"/>
      <c r="Y408" s="715"/>
      <c r="Z408" s="715"/>
      <c r="AA408" s="715"/>
    </row>
    <row r="409" spans="1:27" x14ac:dyDescent="0.25">
      <c r="A409" s="396" t="s">
        <v>633</v>
      </c>
      <c r="B409" s="396" t="s">
        <v>29</v>
      </c>
      <c r="C409" s="396" t="s">
        <v>87</v>
      </c>
      <c r="D409" s="396" t="s">
        <v>528</v>
      </c>
      <c r="E409" s="203" t="s">
        <v>634</v>
      </c>
      <c r="F409" s="204" t="s">
        <v>280</v>
      </c>
      <c r="G409" s="751">
        <v>10</v>
      </c>
      <c r="H409" s="751">
        <v>8</v>
      </c>
      <c r="I409" s="800">
        <v>2.4697422729437839E-7</v>
      </c>
      <c r="J409" s="751">
        <v>8</v>
      </c>
      <c r="K409" s="751">
        <v>4</v>
      </c>
      <c r="L409" s="752"/>
      <c r="M409" s="752"/>
      <c r="N409" s="752"/>
      <c r="O409" s="752"/>
      <c r="P409" s="747"/>
      <c r="Q409" s="747"/>
      <c r="R409" s="748"/>
      <c r="S409" s="748"/>
      <c r="T409" s="748"/>
      <c r="U409" s="748"/>
      <c r="V409" s="747"/>
      <c r="W409" s="747"/>
      <c r="X409" s="748"/>
      <c r="Y409" s="748"/>
      <c r="Z409" s="748"/>
      <c r="AA409" s="748"/>
    </row>
    <row r="410" spans="1:27" x14ac:dyDescent="0.25">
      <c r="A410" s="396" t="s">
        <v>633</v>
      </c>
      <c r="B410" s="396" t="s">
        <v>29</v>
      </c>
      <c r="C410" s="396" t="s">
        <v>87</v>
      </c>
      <c r="D410" s="396" t="s">
        <v>528</v>
      </c>
      <c r="E410" s="204" t="s">
        <v>277</v>
      </c>
      <c r="F410" s="203" t="s">
        <v>276</v>
      </c>
      <c r="G410" s="751">
        <v>10</v>
      </c>
      <c r="H410" s="751">
        <v>56</v>
      </c>
      <c r="I410" s="800">
        <v>4.6521365709104529E-7</v>
      </c>
      <c r="J410" s="751">
        <v>56</v>
      </c>
      <c r="K410" s="751">
        <v>29</v>
      </c>
      <c r="L410" s="752">
        <v>0.5178571428571429</v>
      </c>
      <c r="M410" s="752">
        <v>6.6772685076333479E-2</v>
      </c>
      <c r="N410" s="752">
        <v>0.38698268010752929</v>
      </c>
      <c r="O410" s="752">
        <v>0.64873160560675647</v>
      </c>
      <c r="P410" s="747"/>
      <c r="Q410" s="747"/>
      <c r="R410" s="748"/>
      <c r="S410" s="748"/>
      <c r="T410" s="748"/>
      <c r="U410" s="748"/>
      <c r="V410" s="747"/>
      <c r="W410" s="747"/>
      <c r="X410" s="748"/>
      <c r="Y410" s="748"/>
      <c r="Z410" s="748"/>
      <c r="AA410" s="748"/>
    </row>
    <row r="411" spans="1:27" x14ac:dyDescent="0.25">
      <c r="A411" s="396" t="s">
        <v>633</v>
      </c>
      <c r="B411" s="396" t="s">
        <v>29</v>
      </c>
      <c r="C411" s="396" t="s">
        <v>87</v>
      </c>
      <c r="D411" s="396" t="s">
        <v>528</v>
      </c>
      <c r="E411" s="204" t="s">
        <v>277</v>
      </c>
      <c r="F411" s="203" t="s">
        <v>279</v>
      </c>
      <c r="G411" s="751">
        <v>10</v>
      </c>
      <c r="H411" s="751">
        <v>39</v>
      </c>
      <c r="I411" s="800">
        <v>4.8979898256454827E-7</v>
      </c>
      <c r="J411" s="751">
        <v>39</v>
      </c>
      <c r="K411" s="751">
        <v>19</v>
      </c>
      <c r="L411" s="752">
        <v>0.48717948717948717</v>
      </c>
      <c r="M411" s="752">
        <v>8.0037753023185818E-2</v>
      </c>
      <c r="N411" s="752">
        <v>0.33030549125404296</v>
      </c>
      <c r="O411" s="752">
        <v>0.64405348310493138</v>
      </c>
      <c r="P411" s="747"/>
      <c r="Q411" s="747"/>
      <c r="R411" s="748"/>
      <c r="S411" s="748"/>
      <c r="T411" s="748"/>
      <c r="U411" s="748"/>
      <c r="V411" s="747"/>
      <c r="W411" s="747"/>
      <c r="X411" s="748"/>
      <c r="Y411" s="748"/>
      <c r="Z411" s="748"/>
      <c r="AA411" s="748"/>
    </row>
    <row r="412" spans="1:27" x14ac:dyDescent="0.25">
      <c r="A412" s="390" t="s">
        <v>633</v>
      </c>
      <c r="B412" s="390" t="s">
        <v>29</v>
      </c>
      <c r="C412" s="390" t="s">
        <v>87</v>
      </c>
      <c r="D412" s="68" t="s">
        <v>117</v>
      </c>
      <c r="E412" s="69" t="s">
        <v>277</v>
      </c>
      <c r="F412" s="69" t="s">
        <v>280</v>
      </c>
      <c r="G412" s="680">
        <v>10</v>
      </c>
      <c r="H412" s="680">
        <v>103</v>
      </c>
      <c r="I412" s="801">
        <v>1.2019868669499717E-6</v>
      </c>
      <c r="J412" s="680">
        <v>103</v>
      </c>
      <c r="K412" s="680">
        <v>52</v>
      </c>
      <c r="L412" s="753">
        <v>0.50485436893203883</v>
      </c>
      <c r="M412" s="753">
        <v>4.9264141935129437E-2</v>
      </c>
      <c r="N412" s="753">
        <v>0.40829665073918514</v>
      </c>
      <c r="O412" s="753">
        <v>0.60141208712489247</v>
      </c>
      <c r="P412" s="687"/>
      <c r="Q412" s="687"/>
      <c r="R412" s="715"/>
      <c r="S412" s="715"/>
      <c r="T412" s="715"/>
      <c r="U412" s="715"/>
      <c r="V412" s="687"/>
      <c r="W412" s="687"/>
      <c r="X412" s="715"/>
      <c r="Y412" s="715"/>
      <c r="Z412" s="715"/>
      <c r="AA412" s="715"/>
    </row>
    <row r="413" spans="1:27" x14ac:dyDescent="0.25">
      <c r="A413" s="390" t="s">
        <v>633</v>
      </c>
      <c r="B413" s="390" t="s">
        <v>29</v>
      </c>
      <c r="C413" s="390" t="s">
        <v>87</v>
      </c>
      <c r="D413" s="69" t="s">
        <v>115</v>
      </c>
      <c r="E413" s="68" t="s">
        <v>634</v>
      </c>
      <c r="F413" s="69" t="s">
        <v>280</v>
      </c>
      <c r="G413" s="680">
        <v>10</v>
      </c>
      <c r="H413" s="680">
        <v>184</v>
      </c>
      <c r="I413" s="801">
        <v>2.4589100699922757E-6</v>
      </c>
      <c r="J413" s="680">
        <v>184</v>
      </c>
      <c r="K413" s="680">
        <v>137</v>
      </c>
      <c r="L413" s="753">
        <v>0.74456521739130432</v>
      </c>
      <c r="M413" s="753">
        <v>3.2150111099471981E-2</v>
      </c>
      <c r="N413" s="753">
        <v>0.68155099963633925</v>
      </c>
      <c r="O413" s="753">
        <v>0.8075794351462694</v>
      </c>
      <c r="P413" s="687"/>
      <c r="Q413" s="687"/>
      <c r="R413" s="715"/>
      <c r="S413" s="715"/>
      <c r="T413" s="715"/>
      <c r="U413" s="715"/>
      <c r="V413" s="687"/>
      <c r="W413" s="687"/>
      <c r="X413" s="715"/>
      <c r="Y413" s="715"/>
      <c r="Z413" s="715"/>
      <c r="AA413" s="715"/>
    </row>
    <row r="414" spans="1:27" x14ac:dyDescent="0.25">
      <c r="A414" s="390" t="s">
        <v>633</v>
      </c>
      <c r="B414" s="390" t="s">
        <v>29</v>
      </c>
      <c r="C414" s="390" t="s">
        <v>87</v>
      </c>
      <c r="D414" s="69" t="s">
        <v>115</v>
      </c>
      <c r="E414" s="69" t="s">
        <v>277</v>
      </c>
      <c r="F414" s="68" t="s">
        <v>276</v>
      </c>
      <c r="G414" s="680">
        <v>10</v>
      </c>
      <c r="H414" s="680">
        <v>906</v>
      </c>
      <c r="I414" s="801">
        <v>4.6317324631433016E-6</v>
      </c>
      <c r="J414" s="680">
        <v>906</v>
      </c>
      <c r="K414" s="680">
        <v>422</v>
      </c>
      <c r="L414" s="753">
        <v>0.46578366445916114</v>
      </c>
      <c r="M414" s="753">
        <v>1.6572445893537041E-2</v>
      </c>
      <c r="N414" s="753">
        <v>0.43330167050782853</v>
      </c>
      <c r="O414" s="753">
        <v>0.49826565841049375</v>
      </c>
      <c r="P414" s="687"/>
      <c r="Q414" s="687"/>
      <c r="R414" s="715"/>
      <c r="S414" s="715"/>
      <c r="T414" s="715"/>
      <c r="U414" s="715"/>
      <c r="V414" s="687"/>
      <c r="W414" s="687"/>
      <c r="X414" s="715"/>
      <c r="Y414" s="715"/>
      <c r="Z414" s="715"/>
      <c r="AA414" s="715"/>
    </row>
    <row r="415" spans="1:27" x14ac:dyDescent="0.25">
      <c r="A415" s="390" t="s">
        <v>633</v>
      </c>
      <c r="B415" s="390" t="s">
        <v>29</v>
      </c>
      <c r="C415" s="390" t="s">
        <v>87</v>
      </c>
      <c r="D415" s="69" t="s">
        <v>115</v>
      </c>
      <c r="E415" s="69" t="s">
        <v>277</v>
      </c>
      <c r="F415" s="68" t="s">
        <v>279</v>
      </c>
      <c r="G415" s="680">
        <v>10</v>
      </c>
      <c r="H415" s="680">
        <v>527</v>
      </c>
      <c r="I415" s="801">
        <v>4.8765074141294925E-6</v>
      </c>
      <c r="J415" s="680">
        <v>527</v>
      </c>
      <c r="K415" s="680">
        <v>208</v>
      </c>
      <c r="L415" s="753">
        <v>0.39468690702087289</v>
      </c>
      <c r="M415" s="753">
        <v>2.1291736664358376E-2</v>
      </c>
      <c r="N415" s="753">
        <v>0.35295510315873047</v>
      </c>
      <c r="O415" s="753">
        <v>0.43641871088301532</v>
      </c>
      <c r="P415" s="687"/>
      <c r="Q415" s="687"/>
      <c r="R415" s="715"/>
      <c r="S415" s="715"/>
      <c r="T415" s="715"/>
      <c r="U415" s="715"/>
      <c r="V415" s="687"/>
      <c r="W415" s="687"/>
      <c r="X415" s="715"/>
      <c r="Y415" s="715"/>
      <c r="Z415" s="715"/>
      <c r="AA415" s="715"/>
    </row>
    <row r="416" spans="1:27" x14ac:dyDescent="0.25">
      <c r="A416" s="392" t="s">
        <v>633</v>
      </c>
      <c r="B416" s="392" t="s">
        <v>29</v>
      </c>
      <c r="C416" s="16" t="s">
        <v>91</v>
      </c>
      <c r="D416" s="14" t="s">
        <v>115</v>
      </c>
      <c r="E416" s="14" t="s">
        <v>277</v>
      </c>
      <c r="F416" s="14" t="s">
        <v>280</v>
      </c>
      <c r="G416" s="679">
        <v>10</v>
      </c>
      <c r="H416" s="679">
        <v>1617</v>
      </c>
      <c r="I416" s="802">
        <v>1.196714994726507E-5</v>
      </c>
      <c r="J416" s="679">
        <v>1617</v>
      </c>
      <c r="K416" s="679">
        <v>767</v>
      </c>
      <c r="L416" s="754">
        <v>0.4743351886209029</v>
      </c>
      <c r="M416" s="754">
        <v>1.2417727205609018E-2</v>
      </c>
      <c r="N416" s="754">
        <v>0.44999644329790922</v>
      </c>
      <c r="O416" s="754">
        <v>0.49867393394389659</v>
      </c>
      <c r="P416" s="616"/>
      <c r="Q416" s="616"/>
      <c r="R416" s="617"/>
      <c r="S416" s="617"/>
      <c r="T416" s="617"/>
      <c r="U416" s="617"/>
      <c r="V416" s="616"/>
      <c r="W416" s="616"/>
      <c r="X416" s="617"/>
      <c r="Y416" s="617"/>
      <c r="Z416" s="617"/>
      <c r="AA416" s="617"/>
    </row>
    <row r="417" spans="1:27" x14ac:dyDescent="0.25">
      <c r="A417" s="392" t="s">
        <v>633</v>
      </c>
      <c r="B417" s="392" t="s">
        <v>29</v>
      </c>
      <c r="C417" s="14" t="s">
        <v>84</v>
      </c>
      <c r="D417" s="14" t="s">
        <v>115</v>
      </c>
      <c r="E417" s="14" t="s">
        <v>277</v>
      </c>
      <c r="F417" s="16" t="s">
        <v>276</v>
      </c>
      <c r="G417" s="679">
        <v>10</v>
      </c>
      <c r="H417" s="679">
        <v>1842</v>
      </c>
      <c r="I417" s="802">
        <v>3.6675103695970272E-6</v>
      </c>
      <c r="J417" s="679">
        <v>1842</v>
      </c>
      <c r="K417" s="679">
        <v>753</v>
      </c>
      <c r="L417" s="754">
        <v>0.40879478827361565</v>
      </c>
      <c r="M417" s="754">
        <v>1.1454522487890742E-2</v>
      </c>
      <c r="N417" s="754">
        <v>0.38634392419734981</v>
      </c>
      <c r="O417" s="754">
        <v>0.43124565234988149</v>
      </c>
      <c r="P417" s="616"/>
      <c r="Q417" s="616"/>
      <c r="R417" s="617"/>
      <c r="S417" s="617"/>
      <c r="T417" s="617"/>
      <c r="U417" s="617"/>
      <c r="V417" s="616"/>
      <c r="W417" s="616"/>
      <c r="X417" s="617"/>
      <c r="Y417" s="617"/>
      <c r="Z417" s="617"/>
      <c r="AA417" s="617"/>
    </row>
    <row r="418" spans="1:27" x14ac:dyDescent="0.25">
      <c r="A418" s="392" t="s">
        <v>633</v>
      </c>
      <c r="B418" s="392" t="s">
        <v>29</v>
      </c>
      <c r="C418" s="14" t="s">
        <v>84</v>
      </c>
      <c r="D418" s="14" t="s">
        <v>115</v>
      </c>
      <c r="E418" s="14" t="s">
        <v>277</v>
      </c>
      <c r="F418" s="16" t="s">
        <v>279</v>
      </c>
      <c r="G418" s="679">
        <v>10</v>
      </c>
      <c r="H418" s="679">
        <v>1215</v>
      </c>
      <c r="I418" s="802">
        <v>3.86132870390346E-6</v>
      </c>
      <c r="J418" s="679">
        <v>1215</v>
      </c>
      <c r="K418" s="679">
        <v>356</v>
      </c>
      <c r="L418" s="754">
        <v>0.29300411522633746</v>
      </c>
      <c r="M418" s="754">
        <v>1.3057413695563664E-2</v>
      </c>
      <c r="N418" s="754">
        <v>0.2674115843830327</v>
      </c>
      <c r="O418" s="754">
        <v>0.31859664606964222</v>
      </c>
      <c r="P418" s="616"/>
      <c r="Q418" s="616"/>
      <c r="R418" s="617"/>
      <c r="S418" s="617"/>
      <c r="T418" s="617"/>
      <c r="U418" s="617"/>
      <c r="V418" s="616"/>
      <c r="W418" s="616"/>
      <c r="X418" s="617"/>
      <c r="Y418" s="617"/>
      <c r="Z418" s="617"/>
      <c r="AA418" s="617"/>
    </row>
    <row r="419" spans="1:27" x14ac:dyDescent="0.25">
      <c r="A419" s="392" t="s">
        <v>633</v>
      </c>
      <c r="B419" s="392" t="s">
        <v>29</v>
      </c>
      <c r="C419" s="14" t="s">
        <v>84</v>
      </c>
      <c r="D419" s="14" t="s">
        <v>115</v>
      </c>
      <c r="E419" s="16" t="s">
        <v>634</v>
      </c>
      <c r="F419" s="14" t="s">
        <v>280</v>
      </c>
      <c r="G419" s="679">
        <v>10</v>
      </c>
      <c r="H419" s="679">
        <v>287</v>
      </c>
      <c r="I419" s="802">
        <v>1.9470205266310119E-6</v>
      </c>
      <c r="J419" s="679">
        <v>287</v>
      </c>
      <c r="K419" s="679">
        <v>197</v>
      </c>
      <c r="L419" s="754">
        <v>0.68641114982578399</v>
      </c>
      <c r="M419" s="754">
        <v>2.7386184061015052E-2</v>
      </c>
      <c r="N419" s="754">
        <v>0.63273422906619448</v>
      </c>
      <c r="O419" s="754">
        <v>0.74008807058537351</v>
      </c>
      <c r="P419" s="616"/>
      <c r="Q419" s="616"/>
      <c r="R419" s="617"/>
      <c r="S419" s="617"/>
      <c r="T419" s="617"/>
      <c r="U419" s="617"/>
      <c r="V419" s="616"/>
      <c r="W419" s="616"/>
      <c r="X419" s="617"/>
      <c r="Y419" s="617"/>
      <c r="Z419" s="617"/>
      <c r="AA419" s="617"/>
    </row>
    <row r="420" spans="1:27" x14ac:dyDescent="0.25">
      <c r="A420" s="392" t="s">
        <v>633</v>
      </c>
      <c r="B420" s="392" t="s">
        <v>29</v>
      </c>
      <c r="C420" s="14" t="s">
        <v>84</v>
      </c>
      <c r="D420" s="16" t="s">
        <v>116</v>
      </c>
      <c r="E420" s="14" t="s">
        <v>277</v>
      </c>
      <c r="F420" s="14" t="s">
        <v>280</v>
      </c>
      <c r="G420" s="679">
        <v>10</v>
      </c>
      <c r="H420" s="679">
        <v>3112</v>
      </c>
      <c r="I420" s="802">
        <v>8.5240992526293036E-6</v>
      </c>
      <c r="J420" s="679">
        <v>3112</v>
      </c>
      <c r="K420" s="679">
        <v>1203</v>
      </c>
      <c r="L420" s="754">
        <v>0.3865681233933162</v>
      </c>
      <c r="M420" s="754">
        <v>8.7292392226726839E-3</v>
      </c>
      <c r="N420" s="754">
        <v>0.36945881451687773</v>
      </c>
      <c r="O420" s="754">
        <v>0.40367743226975467</v>
      </c>
      <c r="P420" s="616"/>
      <c r="Q420" s="616"/>
      <c r="R420" s="617"/>
      <c r="S420" s="617"/>
      <c r="T420" s="617"/>
      <c r="U420" s="617"/>
      <c r="V420" s="616"/>
      <c r="W420" s="616"/>
      <c r="X420" s="617"/>
      <c r="Y420" s="617"/>
      <c r="Z420" s="617"/>
      <c r="AA420" s="617"/>
    </row>
    <row r="421" spans="1:27" x14ac:dyDescent="0.25">
      <c r="A421" s="392" t="s">
        <v>633</v>
      </c>
      <c r="B421" s="392" t="s">
        <v>29</v>
      </c>
      <c r="C421" s="14" t="s">
        <v>84</v>
      </c>
      <c r="D421" s="16" t="s">
        <v>117</v>
      </c>
      <c r="E421" s="14" t="s">
        <v>277</v>
      </c>
      <c r="F421" s="14" t="s">
        <v>280</v>
      </c>
      <c r="G421" s="679">
        <v>10</v>
      </c>
      <c r="H421" s="679">
        <v>232</v>
      </c>
      <c r="I421" s="802">
        <v>9.517603475021947E-7</v>
      </c>
      <c r="J421" s="679">
        <v>232</v>
      </c>
      <c r="K421" s="679">
        <v>103</v>
      </c>
      <c r="L421" s="754">
        <v>0.44396551724137934</v>
      </c>
      <c r="M421" s="754">
        <v>3.2619814738023736E-2</v>
      </c>
      <c r="N421" s="754">
        <v>0.38003068035485282</v>
      </c>
      <c r="O421" s="754">
        <v>0.50790035412790591</v>
      </c>
      <c r="P421" s="616"/>
      <c r="Q421" s="616"/>
      <c r="R421" s="617"/>
      <c r="S421" s="617"/>
      <c r="T421" s="617"/>
      <c r="U421" s="617"/>
      <c r="V421" s="616"/>
      <c r="W421" s="616"/>
      <c r="X421" s="617"/>
      <c r="Y421" s="617"/>
      <c r="Z421" s="617"/>
      <c r="AA421" s="617"/>
    </row>
    <row r="422" spans="1:27" x14ac:dyDescent="0.25">
      <c r="A422" s="389" t="s">
        <v>633</v>
      </c>
      <c r="B422" s="17" t="s">
        <v>92</v>
      </c>
      <c r="C422" s="20" t="s">
        <v>84</v>
      </c>
      <c r="D422" s="20" t="s">
        <v>115</v>
      </c>
      <c r="E422" s="20" t="s">
        <v>277</v>
      </c>
      <c r="F422" s="20" t="s">
        <v>280</v>
      </c>
      <c r="G422" s="643">
        <v>10</v>
      </c>
      <c r="H422" s="643">
        <v>3344</v>
      </c>
      <c r="I422" s="803">
        <v>9.4758596001314995E-6</v>
      </c>
      <c r="J422" s="643">
        <v>3344</v>
      </c>
      <c r="K422" s="643">
        <v>1306</v>
      </c>
      <c r="L422" s="755">
        <v>0.39055023923444976</v>
      </c>
      <c r="M422" s="755">
        <v>8.436732418893202E-3</v>
      </c>
      <c r="N422" s="755">
        <v>0.37401424369341907</v>
      </c>
      <c r="O422" s="755">
        <v>0.40708623477548045</v>
      </c>
      <c r="P422" s="614"/>
      <c r="Q422" s="614"/>
      <c r="R422" s="615"/>
      <c r="S422" s="615"/>
      <c r="T422" s="615"/>
      <c r="U422" s="615"/>
      <c r="V422" s="614"/>
      <c r="W422" s="614"/>
      <c r="X422" s="615"/>
      <c r="Y422" s="615"/>
      <c r="Z422" s="615"/>
      <c r="AA422" s="615"/>
    </row>
    <row r="423" spans="1:27" x14ac:dyDescent="0.25">
      <c r="A423" s="392" t="s">
        <v>633</v>
      </c>
      <c r="B423" s="14" t="s">
        <v>86</v>
      </c>
      <c r="C423" s="392" t="s">
        <v>25</v>
      </c>
      <c r="D423" s="16" t="s">
        <v>116</v>
      </c>
      <c r="E423" s="14" t="s">
        <v>277</v>
      </c>
      <c r="F423" s="14" t="s">
        <v>280</v>
      </c>
      <c r="G423" s="679">
        <v>20</v>
      </c>
      <c r="H423" s="679">
        <v>2862</v>
      </c>
      <c r="I423" s="802">
        <v>9.8636977678336491E-6</v>
      </c>
      <c r="J423" s="679">
        <v>2862</v>
      </c>
      <c r="K423" s="679">
        <v>1198</v>
      </c>
      <c r="L423" s="754">
        <v>0.41858839972047518</v>
      </c>
      <c r="M423" s="754">
        <v>9.221479940447622E-3</v>
      </c>
      <c r="N423" s="754">
        <v>0.40051429903719782</v>
      </c>
      <c r="O423" s="754">
        <v>0.43666250040375254</v>
      </c>
      <c r="P423" s="616"/>
      <c r="Q423" s="616"/>
      <c r="R423" s="617"/>
      <c r="S423" s="617"/>
      <c r="T423" s="617"/>
      <c r="U423" s="617"/>
      <c r="V423" s="616"/>
      <c r="W423" s="616"/>
      <c r="X423" s="617"/>
      <c r="Y423" s="617"/>
      <c r="Z423" s="617"/>
      <c r="AA423" s="617"/>
    </row>
    <row r="424" spans="1:27" x14ac:dyDescent="0.25">
      <c r="A424" s="392" t="s">
        <v>633</v>
      </c>
      <c r="B424" s="14" t="s">
        <v>86</v>
      </c>
      <c r="C424" s="392" t="s">
        <v>25</v>
      </c>
      <c r="D424" s="16" t="s">
        <v>117</v>
      </c>
      <c r="E424" s="14" t="s">
        <v>277</v>
      </c>
      <c r="F424" s="14" t="s">
        <v>280</v>
      </c>
      <c r="G424" s="679">
        <v>20</v>
      </c>
      <c r="H424" s="679">
        <v>392</v>
      </c>
      <c r="I424" s="802">
        <v>1.1013335411684977E-6</v>
      </c>
      <c r="J424" s="679">
        <v>392</v>
      </c>
      <c r="K424" s="679">
        <v>246</v>
      </c>
      <c r="L424" s="754">
        <v>0.62755102040816324</v>
      </c>
      <c r="M424" s="754">
        <v>2.4418269402108953E-2</v>
      </c>
      <c r="N424" s="754">
        <v>0.57969121238002974</v>
      </c>
      <c r="O424" s="754">
        <v>0.67541082843629674</v>
      </c>
      <c r="P424" s="616"/>
      <c r="Q424" s="616"/>
      <c r="R424" s="617"/>
      <c r="S424" s="617"/>
      <c r="T424" s="617"/>
      <c r="U424" s="617"/>
      <c r="V424" s="616"/>
      <c r="W424" s="616"/>
      <c r="X424" s="617"/>
      <c r="Y424" s="617"/>
      <c r="Z424" s="617"/>
      <c r="AA424" s="617"/>
    </row>
    <row r="425" spans="1:27" x14ac:dyDescent="0.25">
      <c r="A425" s="392" t="s">
        <v>633</v>
      </c>
      <c r="B425" s="14" t="s">
        <v>86</v>
      </c>
      <c r="C425" s="392" t="s">
        <v>87</v>
      </c>
      <c r="D425" s="16" t="s">
        <v>116</v>
      </c>
      <c r="E425" s="14" t="s">
        <v>277</v>
      </c>
      <c r="F425" s="14" t="s">
        <v>280</v>
      </c>
      <c r="G425" s="679">
        <v>20</v>
      </c>
      <c r="H425" s="679">
        <v>3104</v>
      </c>
      <c r="I425" s="802">
        <v>3.2271025860159003E-6</v>
      </c>
      <c r="J425" s="679">
        <v>3104</v>
      </c>
      <c r="K425" s="679">
        <v>1705</v>
      </c>
      <c r="L425" s="754">
        <v>0.54929123711340211</v>
      </c>
      <c r="M425" s="754">
        <v>8.9307612643186596E-3</v>
      </c>
      <c r="N425" s="754">
        <v>0.53178694503533752</v>
      </c>
      <c r="O425" s="754">
        <v>0.5667955291914667</v>
      </c>
      <c r="P425" s="616"/>
      <c r="Q425" s="616"/>
      <c r="R425" s="617"/>
      <c r="S425" s="617"/>
      <c r="T425" s="617"/>
      <c r="U425" s="617"/>
      <c r="V425" s="616"/>
      <c r="W425" s="616"/>
      <c r="X425" s="617"/>
      <c r="Y425" s="617"/>
      <c r="Z425" s="617"/>
      <c r="AA425" s="617"/>
    </row>
    <row r="426" spans="1:27" x14ac:dyDescent="0.25">
      <c r="A426" s="392" t="s">
        <v>633</v>
      </c>
      <c r="B426" s="14" t="s">
        <v>86</v>
      </c>
      <c r="C426" s="392" t="s">
        <v>87</v>
      </c>
      <c r="D426" s="16" t="s">
        <v>117</v>
      </c>
      <c r="E426" s="14" t="s">
        <v>277</v>
      </c>
      <c r="F426" s="14" t="s">
        <v>280</v>
      </c>
      <c r="G426" s="679">
        <v>20</v>
      </c>
      <c r="H426" s="679">
        <v>280</v>
      </c>
      <c r="I426" s="802">
        <v>3.6032291361979695E-7</v>
      </c>
      <c r="J426" s="679">
        <v>280</v>
      </c>
      <c r="K426" s="679">
        <v>189</v>
      </c>
      <c r="L426" s="754">
        <v>0.67500000000000004</v>
      </c>
      <c r="M426" s="754">
        <v>2.7990751023456713E-2</v>
      </c>
      <c r="N426" s="754">
        <v>0.6201381279940249</v>
      </c>
      <c r="O426" s="754">
        <v>0.72986187200597519</v>
      </c>
      <c r="P426" s="616"/>
      <c r="Q426" s="616"/>
      <c r="R426" s="617"/>
      <c r="S426" s="617"/>
      <c r="T426" s="617"/>
      <c r="U426" s="617"/>
      <c r="V426" s="616"/>
      <c r="W426" s="616"/>
      <c r="X426" s="617"/>
      <c r="Y426" s="617"/>
      <c r="Z426" s="617"/>
      <c r="AA426" s="617"/>
    </row>
    <row r="427" spans="1:27" x14ac:dyDescent="0.25">
      <c r="A427" s="392" t="s">
        <v>633</v>
      </c>
      <c r="B427" s="14" t="s">
        <v>86</v>
      </c>
      <c r="C427" s="392" t="s">
        <v>25</v>
      </c>
      <c r="D427" s="14" t="s">
        <v>115</v>
      </c>
      <c r="E427" s="16" t="s">
        <v>634</v>
      </c>
      <c r="F427" s="14" t="s">
        <v>280</v>
      </c>
      <c r="G427" s="679">
        <v>20</v>
      </c>
      <c r="H427" s="679">
        <v>284</v>
      </c>
      <c r="I427" s="802">
        <v>2.2530030978384936E-6</v>
      </c>
      <c r="J427" s="679">
        <v>284</v>
      </c>
      <c r="K427" s="679">
        <v>204</v>
      </c>
      <c r="L427" s="754">
        <v>0.71830985915492962</v>
      </c>
      <c r="M427" s="754">
        <v>2.6692089177000354E-2</v>
      </c>
      <c r="N427" s="754">
        <v>0.66599336436800893</v>
      </c>
      <c r="O427" s="754">
        <v>0.77062635394185031</v>
      </c>
      <c r="P427" s="616"/>
      <c r="Q427" s="616"/>
      <c r="R427" s="617"/>
      <c r="S427" s="617"/>
      <c r="T427" s="617"/>
      <c r="U427" s="617"/>
      <c r="V427" s="616"/>
      <c r="W427" s="616"/>
      <c r="X427" s="617"/>
      <c r="Y427" s="617"/>
      <c r="Z427" s="617"/>
      <c r="AA427" s="617"/>
    </row>
    <row r="428" spans="1:27" x14ac:dyDescent="0.25">
      <c r="A428" s="392" t="s">
        <v>633</v>
      </c>
      <c r="B428" s="14" t="s">
        <v>86</v>
      </c>
      <c r="C428" s="392" t="s">
        <v>87</v>
      </c>
      <c r="D428" s="14" t="s">
        <v>115</v>
      </c>
      <c r="E428" s="16" t="s">
        <v>634</v>
      </c>
      <c r="F428" s="14" t="s">
        <v>280</v>
      </c>
      <c r="G428" s="679">
        <v>20</v>
      </c>
      <c r="H428" s="679">
        <v>444</v>
      </c>
      <c r="I428" s="802">
        <v>7.3711424401573936E-7</v>
      </c>
      <c r="J428" s="679">
        <v>444</v>
      </c>
      <c r="K428" s="679">
        <v>364</v>
      </c>
      <c r="L428" s="754">
        <v>0.81981981981981977</v>
      </c>
      <c r="M428" s="754">
        <v>1.8239848642242967E-2</v>
      </c>
      <c r="N428" s="754">
        <v>0.78406971648102353</v>
      </c>
      <c r="O428" s="754">
        <v>0.85556992315861602</v>
      </c>
      <c r="P428" s="616"/>
      <c r="Q428" s="616"/>
      <c r="R428" s="617"/>
      <c r="S428" s="617"/>
      <c r="T428" s="617"/>
      <c r="U428" s="617"/>
      <c r="V428" s="616"/>
      <c r="W428" s="616"/>
      <c r="X428" s="617"/>
      <c r="Y428" s="617"/>
      <c r="Z428" s="617"/>
      <c r="AA428" s="617"/>
    </row>
    <row r="429" spans="1:27" x14ac:dyDescent="0.25">
      <c r="A429" s="392" t="s">
        <v>633</v>
      </c>
      <c r="B429" s="14" t="s">
        <v>86</v>
      </c>
      <c r="C429" s="392" t="s">
        <v>25</v>
      </c>
      <c r="D429" s="14" t="s">
        <v>115</v>
      </c>
      <c r="E429" s="14" t="s">
        <v>277</v>
      </c>
      <c r="F429" s="16" t="s">
        <v>276</v>
      </c>
      <c r="G429" s="679">
        <v>20</v>
      </c>
      <c r="H429" s="679">
        <v>1710</v>
      </c>
      <c r="I429" s="802">
        <v>4.2438752499206914E-6</v>
      </c>
      <c r="J429" s="679">
        <v>1710</v>
      </c>
      <c r="K429" s="679">
        <v>777</v>
      </c>
      <c r="L429" s="754">
        <v>0.45438596491228073</v>
      </c>
      <c r="M429" s="754">
        <v>1.2040850541226309E-2</v>
      </c>
      <c r="N429" s="754">
        <v>0.43078589785147714</v>
      </c>
      <c r="O429" s="754">
        <v>0.47798603197308431</v>
      </c>
      <c r="P429" s="616"/>
      <c r="Q429" s="616"/>
      <c r="R429" s="617"/>
      <c r="S429" s="617"/>
      <c r="T429" s="617"/>
      <c r="U429" s="617"/>
      <c r="V429" s="616"/>
      <c r="W429" s="616"/>
      <c r="X429" s="617"/>
      <c r="Y429" s="617"/>
      <c r="Z429" s="617"/>
      <c r="AA429" s="617"/>
    </row>
    <row r="430" spans="1:27" x14ac:dyDescent="0.25">
      <c r="A430" s="392" t="s">
        <v>633</v>
      </c>
      <c r="B430" s="14" t="s">
        <v>86</v>
      </c>
      <c r="C430" s="392" t="s">
        <v>25</v>
      </c>
      <c r="D430" s="14" t="s">
        <v>115</v>
      </c>
      <c r="E430" s="14" t="s">
        <v>277</v>
      </c>
      <c r="F430" s="16" t="s">
        <v>279</v>
      </c>
      <c r="G430" s="679">
        <v>20</v>
      </c>
      <c r="H430" s="679">
        <v>1260</v>
      </c>
      <c r="I430" s="802">
        <v>4.4681529612429627E-6</v>
      </c>
      <c r="J430" s="679">
        <v>1260</v>
      </c>
      <c r="K430" s="679">
        <v>463</v>
      </c>
      <c r="L430" s="754">
        <v>0.36746031746031749</v>
      </c>
      <c r="M430" s="754">
        <v>1.3582003515164346E-2</v>
      </c>
      <c r="N430" s="754">
        <v>0.34083959057059537</v>
      </c>
      <c r="O430" s="754">
        <v>0.3940810443500396</v>
      </c>
      <c r="P430" s="616"/>
      <c r="Q430" s="616"/>
      <c r="R430" s="617"/>
      <c r="S430" s="617"/>
      <c r="T430" s="617"/>
      <c r="U430" s="617"/>
      <c r="V430" s="616"/>
      <c r="W430" s="616"/>
      <c r="X430" s="617"/>
      <c r="Y430" s="617"/>
      <c r="Z430" s="617"/>
      <c r="AA430" s="617"/>
    </row>
    <row r="431" spans="1:27" x14ac:dyDescent="0.25">
      <c r="A431" s="392" t="s">
        <v>633</v>
      </c>
      <c r="B431" s="14" t="s">
        <v>86</v>
      </c>
      <c r="C431" s="392" t="s">
        <v>87</v>
      </c>
      <c r="D431" s="14" t="s">
        <v>115</v>
      </c>
      <c r="E431" s="14" t="s">
        <v>277</v>
      </c>
      <c r="F431" s="16" t="s">
        <v>276</v>
      </c>
      <c r="G431" s="679">
        <v>20</v>
      </c>
      <c r="H431" s="679">
        <v>1826</v>
      </c>
      <c r="I431" s="802">
        <v>1.3884671972016278E-6</v>
      </c>
      <c r="J431" s="679">
        <v>1826</v>
      </c>
      <c r="K431" s="679">
        <v>959</v>
      </c>
      <c r="L431" s="754">
        <v>0.52519167579408543</v>
      </c>
      <c r="M431" s="754">
        <v>1.1686048718445538E-2</v>
      </c>
      <c r="N431" s="754">
        <v>0.5022870203059322</v>
      </c>
      <c r="O431" s="754">
        <v>0.54809633128223867</v>
      </c>
      <c r="P431" s="616"/>
      <c r="Q431" s="616"/>
      <c r="R431" s="617"/>
      <c r="S431" s="617"/>
      <c r="T431" s="617"/>
      <c r="U431" s="617"/>
      <c r="V431" s="616"/>
      <c r="W431" s="616"/>
      <c r="X431" s="617"/>
      <c r="Y431" s="617"/>
      <c r="Z431" s="617"/>
      <c r="AA431" s="617"/>
    </row>
    <row r="432" spans="1:27" x14ac:dyDescent="0.25">
      <c r="A432" s="392" t="s">
        <v>633</v>
      </c>
      <c r="B432" s="14" t="s">
        <v>86</v>
      </c>
      <c r="C432" s="392" t="s">
        <v>87</v>
      </c>
      <c r="D432" s="14" t="s">
        <v>115</v>
      </c>
      <c r="E432" s="14" t="s">
        <v>277</v>
      </c>
      <c r="F432" s="16" t="s">
        <v>279</v>
      </c>
      <c r="G432" s="679">
        <v>20</v>
      </c>
      <c r="H432" s="679">
        <v>1114</v>
      </c>
      <c r="I432" s="802">
        <v>1.4618440584183306E-6</v>
      </c>
      <c r="J432" s="679">
        <v>1114</v>
      </c>
      <c r="K432" s="679">
        <v>571</v>
      </c>
      <c r="L432" s="754">
        <v>0.5125673249551167</v>
      </c>
      <c r="M432" s="754">
        <v>1.497580521309275E-2</v>
      </c>
      <c r="N432" s="754">
        <v>0.4832147467374549</v>
      </c>
      <c r="O432" s="754">
        <v>0.54191990317277849</v>
      </c>
      <c r="P432" s="616"/>
      <c r="Q432" s="616"/>
      <c r="R432" s="617"/>
      <c r="S432" s="617"/>
      <c r="T432" s="617"/>
      <c r="U432" s="617"/>
      <c r="V432" s="616"/>
      <c r="W432" s="616"/>
      <c r="X432" s="617"/>
      <c r="Y432" s="617"/>
      <c r="Z432" s="617"/>
      <c r="AA432" s="617"/>
    </row>
    <row r="433" spans="1:27" x14ac:dyDescent="0.25">
      <c r="A433" s="389" t="s">
        <v>633</v>
      </c>
      <c r="B433" s="20" t="s">
        <v>86</v>
      </c>
      <c r="C433" s="20" t="s">
        <v>84</v>
      </c>
      <c r="D433" s="20" t="s">
        <v>115</v>
      </c>
      <c r="E433" s="20" t="s">
        <v>277</v>
      </c>
      <c r="F433" s="17" t="s">
        <v>276</v>
      </c>
      <c r="G433" s="643">
        <v>20</v>
      </c>
      <c r="H433" s="643">
        <v>3536</v>
      </c>
      <c r="I433" s="803">
        <v>1.3399579252923649E-6</v>
      </c>
      <c r="J433" s="643">
        <v>3536</v>
      </c>
      <c r="K433" s="643">
        <v>1736</v>
      </c>
      <c r="L433" s="755">
        <v>0.49095022624434387</v>
      </c>
      <c r="M433" s="755">
        <v>8.4070325414157907E-3</v>
      </c>
      <c r="N433" s="755">
        <v>0.47447244246316894</v>
      </c>
      <c r="O433" s="755">
        <v>0.50742801002551885</v>
      </c>
      <c r="P433" s="614"/>
      <c r="Q433" s="614"/>
      <c r="R433" s="615"/>
      <c r="S433" s="615"/>
      <c r="T433" s="615"/>
      <c r="U433" s="615"/>
      <c r="V433" s="614"/>
      <c r="W433" s="614"/>
      <c r="X433" s="615"/>
      <c r="Y433" s="615"/>
      <c r="Z433" s="615"/>
      <c r="AA433" s="615"/>
    </row>
    <row r="434" spans="1:27" x14ac:dyDescent="0.25">
      <c r="A434" s="389" t="s">
        <v>633</v>
      </c>
      <c r="B434" s="20" t="s">
        <v>86</v>
      </c>
      <c r="C434" s="20" t="s">
        <v>84</v>
      </c>
      <c r="D434" s="20" t="s">
        <v>115</v>
      </c>
      <c r="E434" s="20" t="s">
        <v>277</v>
      </c>
      <c r="F434" s="17" t="s">
        <v>279</v>
      </c>
      <c r="G434" s="643">
        <v>20</v>
      </c>
      <c r="H434" s="643">
        <v>2374</v>
      </c>
      <c r="I434" s="803">
        <v>1.4107711983164314E-6</v>
      </c>
      <c r="J434" s="643">
        <v>2374</v>
      </c>
      <c r="K434" s="643">
        <v>1034</v>
      </c>
      <c r="L434" s="755">
        <v>0.43555181128896375</v>
      </c>
      <c r="M434" s="755">
        <v>1.0176339717556682E-2</v>
      </c>
      <c r="N434" s="755">
        <v>0.41560618544255268</v>
      </c>
      <c r="O434" s="755">
        <v>0.45549743713537483</v>
      </c>
      <c r="P434" s="614"/>
      <c r="Q434" s="614"/>
      <c r="R434" s="615"/>
      <c r="S434" s="615"/>
      <c r="T434" s="615"/>
      <c r="U434" s="615"/>
      <c r="V434" s="614"/>
      <c r="W434" s="614"/>
      <c r="X434" s="615"/>
      <c r="Y434" s="615"/>
      <c r="Z434" s="615"/>
      <c r="AA434" s="615"/>
    </row>
    <row r="435" spans="1:27" x14ac:dyDescent="0.25">
      <c r="A435" s="389" t="s">
        <v>633</v>
      </c>
      <c r="B435" s="20" t="s">
        <v>86</v>
      </c>
      <c r="C435" s="20" t="s">
        <v>84</v>
      </c>
      <c r="D435" s="20" t="s">
        <v>115</v>
      </c>
      <c r="E435" s="17" t="s">
        <v>634</v>
      </c>
      <c r="F435" s="20" t="s">
        <v>280</v>
      </c>
      <c r="G435" s="643">
        <v>20</v>
      </c>
      <c r="H435" s="643">
        <v>728</v>
      </c>
      <c r="I435" s="803">
        <v>7.1136147480144604E-7</v>
      </c>
      <c r="J435" s="643">
        <v>728</v>
      </c>
      <c r="K435" s="643">
        <v>568</v>
      </c>
      <c r="L435" s="755">
        <v>0.78021978021978022</v>
      </c>
      <c r="M435" s="755">
        <v>1.5347480498636048E-2</v>
      </c>
      <c r="N435" s="755">
        <v>0.75013871844245361</v>
      </c>
      <c r="O435" s="755">
        <v>0.81030084199710684</v>
      </c>
      <c r="P435" s="614"/>
      <c r="Q435" s="614"/>
      <c r="R435" s="615"/>
      <c r="S435" s="615"/>
      <c r="T435" s="615"/>
      <c r="U435" s="615"/>
      <c r="V435" s="614"/>
      <c r="W435" s="614"/>
      <c r="X435" s="615"/>
      <c r="Y435" s="615"/>
      <c r="Z435" s="615"/>
      <c r="AA435" s="615"/>
    </row>
    <row r="436" spans="1:27" x14ac:dyDescent="0.25">
      <c r="A436" s="389" t="s">
        <v>633</v>
      </c>
      <c r="B436" s="20" t="s">
        <v>86</v>
      </c>
      <c r="C436" s="17" t="s">
        <v>89</v>
      </c>
      <c r="D436" s="20" t="s">
        <v>115</v>
      </c>
      <c r="E436" s="20" t="s">
        <v>277</v>
      </c>
      <c r="F436" s="20" t="s">
        <v>280</v>
      </c>
      <c r="G436" s="643">
        <v>20</v>
      </c>
      <c r="H436" s="643">
        <v>3254</v>
      </c>
      <c r="I436" s="803">
        <v>1.0965031309002148E-5</v>
      </c>
      <c r="J436" s="643">
        <v>3254</v>
      </c>
      <c r="K436" s="643">
        <v>1444</v>
      </c>
      <c r="L436" s="755">
        <v>0.4437615242778119</v>
      </c>
      <c r="M436" s="755">
        <v>8.7095669348079933E-3</v>
      </c>
      <c r="N436" s="755">
        <v>0.42669077308558823</v>
      </c>
      <c r="O436" s="755">
        <v>0.46083227547003558</v>
      </c>
      <c r="P436" s="614"/>
      <c r="Q436" s="614"/>
      <c r="R436" s="615"/>
      <c r="S436" s="615"/>
      <c r="T436" s="615"/>
      <c r="U436" s="615"/>
      <c r="V436" s="614"/>
      <c r="W436" s="614"/>
      <c r="X436" s="615"/>
      <c r="Y436" s="615"/>
      <c r="Z436" s="615"/>
      <c r="AA436" s="615"/>
    </row>
    <row r="437" spans="1:27" x14ac:dyDescent="0.25">
      <c r="A437" s="389" t="s">
        <v>633</v>
      </c>
      <c r="B437" s="20" t="s">
        <v>86</v>
      </c>
      <c r="C437" s="17" t="s">
        <v>91</v>
      </c>
      <c r="D437" s="20" t="s">
        <v>115</v>
      </c>
      <c r="E437" s="20" t="s">
        <v>277</v>
      </c>
      <c r="F437" s="20" t="s">
        <v>280</v>
      </c>
      <c r="G437" s="643">
        <v>20</v>
      </c>
      <c r="H437" s="643">
        <v>3384</v>
      </c>
      <c r="I437" s="803">
        <v>3.5874254996356974E-6</v>
      </c>
      <c r="J437" s="643">
        <v>3384</v>
      </c>
      <c r="K437" s="643">
        <v>1894</v>
      </c>
      <c r="L437" s="755">
        <v>0.55969267139479906</v>
      </c>
      <c r="M437" s="755">
        <v>8.5337042974994708E-3</v>
      </c>
      <c r="N437" s="755">
        <v>0.54296661097170007</v>
      </c>
      <c r="O437" s="755">
        <v>0.57641873181789804</v>
      </c>
      <c r="P437" s="614"/>
      <c r="Q437" s="614"/>
      <c r="R437" s="615"/>
      <c r="S437" s="615"/>
      <c r="T437" s="615"/>
      <c r="U437" s="615"/>
      <c r="V437" s="614"/>
      <c r="W437" s="614"/>
      <c r="X437" s="615"/>
      <c r="Y437" s="615"/>
      <c r="Z437" s="615"/>
      <c r="AA437" s="615"/>
    </row>
    <row r="438" spans="1:27" x14ac:dyDescent="0.25">
      <c r="A438" s="389" t="s">
        <v>633</v>
      </c>
      <c r="B438" s="20" t="s">
        <v>86</v>
      </c>
      <c r="C438" s="20" t="s">
        <v>84</v>
      </c>
      <c r="D438" s="17" t="s">
        <v>116</v>
      </c>
      <c r="E438" s="20" t="s">
        <v>277</v>
      </c>
      <c r="F438" s="20" t="s">
        <v>280</v>
      </c>
      <c r="G438" s="643">
        <v>20</v>
      </c>
      <c r="H438" s="643">
        <v>5966</v>
      </c>
      <c r="I438" s="803">
        <v>3.1143563885258651E-6</v>
      </c>
      <c r="J438" s="643">
        <v>5966</v>
      </c>
      <c r="K438" s="643">
        <v>2903</v>
      </c>
      <c r="L438" s="755">
        <v>0.48659068052296345</v>
      </c>
      <c r="M438" s="755">
        <v>6.4710110701023359E-3</v>
      </c>
      <c r="N438" s="755">
        <v>0.47390749882556288</v>
      </c>
      <c r="O438" s="755">
        <v>0.49927386222036402</v>
      </c>
      <c r="P438" s="614"/>
      <c r="Q438" s="614"/>
      <c r="R438" s="615"/>
      <c r="S438" s="615"/>
      <c r="T438" s="615"/>
      <c r="U438" s="615"/>
      <c r="V438" s="614"/>
      <c r="W438" s="614"/>
      <c r="X438" s="615"/>
      <c r="Y438" s="615"/>
      <c r="Z438" s="615"/>
      <c r="AA438" s="615"/>
    </row>
    <row r="439" spans="1:27" x14ac:dyDescent="0.25">
      <c r="A439" s="389" t="s">
        <v>633</v>
      </c>
      <c r="B439" s="20" t="s">
        <v>86</v>
      </c>
      <c r="C439" s="20" t="s">
        <v>84</v>
      </c>
      <c r="D439" s="17" t="s">
        <v>117</v>
      </c>
      <c r="E439" s="20" t="s">
        <v>277</v>
      </c>
      <c r="F439" s="20" t="s">
        <v>280</v>
      </c>
      <c r="G439" s="643">
        <v>20</v>
      </c>
      <c r="H439" s="643">
        <v>672</v>
      </c>
      <c r="I439" s="803">
        <v>3.477342098843767E-7</v>
      </c>
      <c r="J439" s="643">
        <v>672</v>
      </c>
      <c r="K439" s="643">
        <v>435</v>
      </c>
      <c r="L439" s="755">
        <v>0.6473214285714286</v>
      </c>
      <c r="M439" s="755">
        <v>1.843167872927683E-2</v>
      </c>
      <c r="N439" s="755">
        <v>0.61119533826204597</v>
      </c>
      <c r="O439" s="755">
        <v>0.68344751888081123</v>
      </c>
      <c r="P439" s="614"/>
      <c r="Q439" s="614"/>
      <c r="R439" s="615"/>
      <c r="S439" s="615"/>
      <c r="T439" s="615"/>
      <c r="U439" s="615"/>
      <c r="V439" s="614"/>
      <c r="W439" s="614"/>
      <c r="X439" s="615"/>
      <c r="Y439" s="615"/>
      <c r="Z439" s="615"/>
      <c r="AA439" s="615"/>
    </row>
    <row r="440" spans="1:27" x14ac:dyDescent="0.25">
      <c r="A440" s="397" t="s">
        <v>633</v>
      </c>
      <c r="B440" s="32" t="s">
        <v>86</v>
      </c>
      <c r="C440" s="32" t="s">
        <v>84</v>
      </c>
      <c r="D440" s="32" t="s">
        <v>115</v>
      </c>
      <c r="E440" s="32" t="s">
        <v>277</v>
      </c>
      <c r="F440" s="32" t="s">
        <v>280</v>
      </c>
      <c r="G440" s="756">
        <v>20</v>
      </c>
      <c r="H440" s="756">
        <v>6638</v>
      </c>
      <c r="I440" s="804">
        <v>3.4620905984102425E-6</v>
      </c>
      <c r="J440" s="756">
        <v>6638</v>
      </c>
      <c r="K440" s="756">
        <v>3338</v>
      </c>
      <c r="L440" s="757">
        <v>0.50286230792407349</v>
      </c>
      <c r="M440" s="757">
        <v>6.1368324191890212E-3</v>
      </c>
      <c r="N440" s="757">
        <v>0.49083411638246299</v>
      </c>
      <c r="O440" s="757">
        <v>0.51489049946568399</v>
      </c>
      <c r="P440" s="749"/>
      <c r="Q440" s="749"/>
      <c r="R440" s="750"/>
      <c r="S440" s="750"/>
      <c r="T440" s="750"/>
      <c r="U440" s="750"/>
      <c r="V440" s="749"/>
      <c r="W440" s="749"/>
      <c r="X440" s="750"/>
      <c r="Y440" s="750"/>
      <c r="Z440" s="750"/>
      <c r="AA440" s="750"/>
    </row>
    <row r="441" spans="1:27" x14ac:dyDescent="0.25">
      <c r="A441" s="758" t="s">
        <v>742</v>
      </c>
      <c r="B441" s="758" t="s">
        <v>28</v>
      </c>
      <c r="C441" s="758" t="s">
        <v>25</v>
      </c>
      <c r="D441" s="758" t="s">
        <v>523</v>
      </c>
      <c r="E441" s="758" t="s">
        <v>524</v>
      </c>
      <c r="F441" s="758" t="s">
        <v>272</v>
      </c>
      <c r="G441" s="759">
        <v>0</v>
      </c>
      <c r="H441" s="759">
        <f>J441</f>
        <v>0</v>
      </c>
      <c r="I441" s="805"/>
      <c r="J441" s="759">
        <v>0</v>
      </c>
      <c r="K441" s="759">
        <v>0</v>
      </c>
      <c r="L441" s="760"/>
      <c r="M441" s="760"/>
      <c r="N441" s="760"/>
      <c r="O441" s="760"/>
      <c r="P441" s="759">
        <v>0</v>
      </c>
      <c r="Q441" s="759">
        <v>0</v>
      </c>
      <c r="R441" s="760"/>
      <c r="S441" s="760"/>
      <c r="T441" s="760"/>
      <c r="U441" s="760"/>
      <c r="V441" s="759">
        <v>0</v>
      </c>
      <c r="W441" s="759">
        <v>0</v>
      </c>
      <c r="X441" s="760"/>
      <c r="Y441" s="760"/>
      <c r="Z441" s="760"/>
      <c r="AA441" s="760"/>
    </row>
    <row r="442" spans="1:27" x14ac:dyDescent="0.25">
      <c r="A442" s="758" t="s">
        <v>742</v>
      </c>
      <c r="B442" s="758" t="s">
        <v>28</v>
      </c>
      <c r="C442" s="758" t="s">
        <v>25</v>
      </c>
      <c r="D442" s="758" t="s">
        <v>523</v>
      </c>
      <c r="E442" s="758" t="s">
        <v>524</v>
      </c>
      <c r="F442" s="758" t="s">
        <v>278</v>
      </c>
      <c r="G442" s="759">
        <v>0</v>
      </c>
      <c r="H442" s="759">
        <f t="shared" ref="H442:H505" si="0">J442</f>
        <v>0</v>
      </c>
      <c r="I442" s="805"/>
      <c r="J442" s="759">
        <v>0</v>
      </c>
      <c r="K442" s="759">
        <v>0</v>
      </c>
      <c r="L442" s="760"/>
      <c r="M442" s="760"/>
      <c r="N442" s="760"/>
      <c r="O442" s="760"/>
      <c r="P442" s="759">
        <v>0</v>
      </c>
      <c r="Q442" s="759">
        <v>0</v>
      </c>
      <c r="R442" s="760"/>
      <c r="S442" s="760"/>
      <c r="T442" s="760"/>
      <c r="U442" s="760"/>
      <c r="V442" s="759">
        <v>0</v>
      </c>
      <c r="W442" s="759">
        <v>0</v>
      </c>
      <c r="X442" s="760"/>
      <c r="Y442" s="760"/>
      <c r="Z442" s="760"/>
      <c r="AA442" s="760"/>
    </row>
    <row r="443" spans="1:27" x14ac:dyDescent="0.25">
      <c r="A443" s="761" t="s">
        <v>742</v>
      </c>
      <c r="B443" s="761" t="s">
        <v>28</v>
      </c>
      <c r="C443" s="761" t="s">
        <v>25</v>
      </c>
      <c r="D443" s="761" t="s">
        <v>523</v>
      </c>
      <c r="E443" s="762" t="s">
        <v>525</v>
      </c>
      <c r="F443" s="763" t="s">
        <v>280</v>
      </c>
      <c r="G443" s="764">
        <v>0</v>
      </c>
      <c r="H443" s="764">
        <f t="shared" si="0"/>
        <v>0</v>
      </c>
      <c r="I443" s="806"/>
      <c r="J443" s="764">
        <v>0</v>
      </c>
      <c r="K443" s="764">
        <v>0</v>
      </c>
      <c r="L443" s="765"/>
      <c r="M443" s="765"/>
      <c r="N443" s="765"/>
      <c r="O443" s="765"/>
      <c r="P443" s="764">
        <v>0</v>
      </c>
      <c r="Q443" s="764">
        <v>0</v>
      </c>
      <c r="R443" s="765"/>
      <c r="S443" s="765"/>
      <c r="T443" s="765"/>
      <c r="U443" s="765"/>
      <c r="V443" s="764">
        <v>0</v>
      </c>
      <c r="W443" s="764">
        <v>0</v>
      </c>
      <c r="X443" s="765"/>
      <c r="Y443" s="765"/>
      <c r="Z443" s="765"/>
      <c r="AA443" s="765"/>
    </row>
    <row r="444" spans="1:27" x14ac:dyDescent="0.25">
      <c r="A444" s="758" t="s">
        <v>742</v>
      </c>
      <c r="B444" s="758" t="s">
        <v>28</v>
      </c>
      <c r="C444" s="758" t="s">
        <v>25</v>
      </c>
      <c r="D444" s="758" t="s">
        <v>523</v>
      </c>
      <c r="E444" s="758" t="s">
        <v>526</v>
      </c>
      <c r="F444" s="758" t="s">
        <v>272</v>
      </c>
      <c r="G444" s="759">
        <v>9</v>
      </c>
      <c r="H444" s="759">
        <f t="shared" si="0"/>
        <v>20</v>
      </c>
      <c r="I444" s="805"/>
      <c r="J444" s="759">
        <v>20</v>
      </c>
      <c r="K444" s="759">
        <v>18</v>
      </c>
      <c r="L444" s="760">
        <v>0.95833333333333326</v>
      </c>
      <c r="M444" s="760">
        <v>4.4682522061515073E-2</v>
      </c>
      <c r="N444" s="760">
        <v>0.87075559009276371</v>
      </c>
      <c r="O444" s="760">
        <v>1.0459110765739028</v>
      </c>
      <c r="P444" s="759">
        <v>0</v>
      </c>
      <c r="Q444" s="759">
        <v>0</v>
      </c>
      <c r="R444" s="760"/>
      <c r="S444" s="760"/>
      <c r="T444" s="760"/>
      <c r="U444" s="760"/>
      <c r="V444" s="759">
        <v>20</v>
      </c>
      <c r="W444" s="759">
        <v>18</v>
      </c>
      <c r="X444" s="760"/>
      <c r="Y444" s="760"/>
      <c r="Z444" s="760"/>
      <c r="AA444" s="760"/>
    </row>
    <row r="445" spans="1:27" x14ac:dyDescent="0.25">
      <c r="A445" s="758" t="s">
        <v>742</v>
      </c>
      <c r="B445" s="758" t="s">
        <v>28</v>
      </c>
      <c r="C445" s="758" t="s">
        <v>25</v>
      </c>
      <c r="D445" s="758" t="s">
        <v>523</v>
      </c>
      <c r="E445" s="758" t="s">
        <v>526</v>
      </c>
      <c r="F445" s="758" t="s">
        <v>278</v>
      </c>
      <c r="G445" s="759">
        <v>3</v>
      </c>
      <c r="H445" s="759">
        <f t="shared" si="0"/>
        <v>3</v>
      </c>
      <c r="I445" s="805"/>
      <c r="J445" s="759">
        <v>3</v>
      </c>
      <c r="K445" s="759">
        <v>3</v>
      </c>
      <c r="L445" s="760"/>
      <c r="M445" s="760"/>
      <c r="N445" s="760"/>
      <c r="O445" s="760"/>
      <c r="P445" s="759">
        <v>0</v>
      </c>
      <c r="Q445" s="759">
        <v>0</v>
      </c>
      <c r="R445" s="760"/>
      <c r="S445" s="760"/>
      <c r="T445" s="760"/>
      <c r="U445" s="760"/>
      <c r="V445" s="759">
        <v>3</v>
      </c>
      <c r="W445" s="759">
        <v>3</v>
      </c>
      <c r="X445" s="760"/>
      <c r="Y445" s="760"/>
      <c r="Z445" s="760"/>
      <c r="AA445" s="760"/>
    </row>
    <row r="446" spans="1:27" x14ac:dyDescent="0.25">
      <c r="A446" s="761" t="s">
        <v>742</v>
      </c>
      <c r="B446" s="761" t="s">
        <v>28</v>
      </c>
      <c r="C446" s="761" t="s">
        <v>25</v>
      </c>
      <c r="D446" s="761" t="s">
        <v>523</v>
      </c>
      <c r="E446" s="762" t="s">
        <v>527</v>
      </c>
      <c r="F446" s="763" t="s">
        <v>280</v>
      </c>
      <c r="G446" s="764">
        <v>10</v>
      </c>
      <c r="H446" s="764">
        <f t="shared" si="0"/>
        <v>23</v>
      </c>
      <c r="I446" s="806"/>
      <c r="J446" s="764">
        <v>23</v>
      </c>
      <c r="K446" s="764">
        <v>21</v>
      </c>
      <c r="L446" s="765">
        <v>0.96388888888888891</v>
      </c>
      <c r="M446" s="765">
        <v>3.8901826695364544E-2</v>
      </c>
      <c r="N446" s="765">
        <v>0.88764130856597445</v>
      </c>
      <c r="O446" s="765">
        <v>1.0401364692118034</v>
      </c>
      <c r="P446" s="764">
        <v>0</v>
      </c>
      <c r="Q446" s="764">
        <v>0</v>
      </c>
      <c r="R446" s="765"/>
      <c r="S446" s="765"/>
      <c r="T446" s="765"/>
      <c r="U446" s="765"/>
      <c r="V446" s="764">
        <v>23</v>
      </c>
      <c r="W446" s="764">
        <v>21</v>
      </c>
      <c r="X446" s="765"/>
      <c r="Y446" s="765"/>
      <c r="Z446" s="765"/>
      <c r="AA446" s="765"/>
    </row>
    <row r="447" spans="1:27" x14ac:dyDescent="0.25">
      <c r="A447" s="761" t="s">
        <v>742</v>
      </c>
      <c r="B447" s="761" t="s">
        <v>28</v>
      </c>
      <c r="C447" s="761" t="s">
        <v>25</v>
      </c>
      <c r="D447" s="761" t="s">
        <v>523</v>
      </c>
      <c r="E447" s="763" t="s">
        <v>277</v>
      </c>
      <c r="F447" s="762" t="s">
        <v>276</v>
      </c>
      <c r="G447" s="764">
        <v>9</v>
      </c>
      <c r="H447" s="764">
        <f t="shared" si="0"/>
        <v>20</v>
      </c>
      <c r="I447" s="806"/>
      <c r="J447" s="764">
        <v>20</v>
      </c>
      <c r="K447" s="764">
        <v>18</v>
      </c>
      <c r="L447" s="765">
        <v>0.95833333333333326</v>
      </c>
      <c r="M447" s="765">
        <v>4.4682522061515073E-2</v>
      </c>
      <c r="N447" s="765">
        <v>0.87075559009276371</v>
      </c>
      <c r="O447" s="765">
        <v>1.0459110765739028</v>
      </c>
      <c r="P447" s="764">
        <v>0</v>
      </c>
      <c r="Q447" s="764">
        <v>0</v>
      </c>
      <c r="R447" s="765"/>
      <c r="S447" s="765"/>
      <c r="T447" s="765"/>
      <c r="U447" s="765"/>
      <c r="V447" s="764">
        <v>20</v>
      </c>
      <c r="W447" s="764">
        <v>18</v>
      </c>
      <c r="X447" s="765"/>
      <c r="Y447" s="765"/>
      <c r="Z447" s="765"/>
      <c r="AA447" s="765"/>
    </row>
    <row r="448" spans="1:27" x14ac:dyDescent="0.25">
      <c r="A448" s="761" t="s">
        <v>742</v>
      </c>
      <c r="B448" s="761" t="s">
        <v>28</v>
      </c>
      <c r="C448" s="761" t="s">
        <v>25</v>
      </c>
      <c r="D448" s="761" t="s">
        <v>523</v>
      </c>
      <c r="E448" s="763" t="s">
        <v>277</v>
      </c>
      <c r="F448" s="762" t="s">
        <v>279</v>
      </c>
      <c r="G448" s="764">
        <v>3</v>
      </c>
      <c r="H448" s="764">
        <f t="shared" si="0"/>
        <v>3</v>
      </c>
      <c r="I448" s="806"/>
      <c r="J448" s="764">
        <v>3</v>
      </c>
      <c r="K448" s="764">
        <v>3</v>
      </c>
      <c r="L448" s="765"/>
      <c r="M448" s="765"/>
      <c r="N448" s="765"/>
      <c r="O448" s="765"/>
      <c r="P448" s="764">
        <v>0</v>
      </c>
      <c r="Q448" s="764">
        <v>0</v>
      </c>
      <c r="R448" s="765"/>
      <c r="S448" s="765"/>
      <c r="T448" s="765"/>
      <c r="U448" s="765"/>
      <c r="V448" s="764">
        <v>3</v>
      </c>
      <c r="W448" s="764">
        <v>3</v>
      </c>
      <c r="X448" s="765"/>
      <c r="Y448" s="765"/>
      <c r="Z448" s="765"/>
      <c r="AA448" s="765"/>
    </row>
    <row r="449" spans="1:27" x14ac:dyDescent="0.25">
      <c r="A449" s="766" t="s">
        <v>742</v>
      </c>
      <c r="B449" s="766" t="s">
        <v>28</v>
      </c>
      <c r="C449" s="766" t="s">
        <v>25</v>
      </c>
      <c r="D449" s="767" t="s">
        <v>116</v>
      </c>
      <c r="E449" s="768" t="s">
        <v>277</v>
      </c>
      <c r="F449" s="768" t="s">
        <v>280</v>
      </c>
      <c r="G449" s="769">
        <v>10</v>
      </c>
      <c r="H449" s="769">
        <f t="shared" si="0"/>
        <v>23</v>
      </c>
      <c r="I449" s="807"/>
      <c r="J449" s="769">
        <v>23</v>
      </c>
      <c r="K449" s="769">
        <v>21</v>
      </c>
      <c r="L449" s="770">
        <v>0.96388888888888891</v>
      </c>
      <c r="M449" s="770">
        <v>3.8901826695364544E-2</v>
      </c>
      <c r="N449" s="770">
        <v>0.88764130856597445</v>
      </c>
      <c r="O449" s="770">
        <v>1.0401364692118034</v>
      </c>
      <c r="P449" s="769">
        <v>0</v>
      </c>
      <c r="Q449" s="769">
        <v>0</v>
      </c>
      <c r="R449" s="770"/>
      <c r="S449" s="770"/>
      <c r="T449" s="770"/>
      <c r="U449" s="770"/>
      <c r="V449" s="769">
        <v>23</v>
      </c>
      <c r="W449" s="769">
        <v>21</v>
      </c>
      <c r="X449" s="770"/>
      <c r="Y449" s="770"/>
      <c r="Z449" s="770"/>
      <c r="AA449" s="770"/>
    </row>
    <row r="450" spans="1:27" x14ac:dyDescent="0.25">
      <c r="A450" s="758" t="s">
        <v>742</v>
      </c>
      <c r="B450" s="758" t="s">
        <v>28</v>
      </c>
      <c r="C450" s="758" t="s">
        <v>25</v>
      </c>
      <c r="D450" s="758" t="s">
        <v>528</v>
      </c>
      <c r="E450" s="758" t="s">
        <v>524</v>
      </c>
      <c r="F450" s="758" t="s">
        <v>272</v>
      </c>
      <c r="G450" s="759">
        <v>0</v>
      </c>
      <c r="H450" s="759">
        <f t="shared" si="0"/>
        <v>0</v>
      </c>
      <c r="I450" s="805"/>
      <c r="J450" s="759">
        <v>0</v>
      </c>
      <c r="K450" s="759">
        <v>0</v>
      </c>
      <c r="L450" s="760"/>
      <c r="M450" s="760"/>
      <c r="N450" s="760"/>
      <c r="O450" s="760"/>
      <c r="P450" s="759">
        <v>0</v>
      </c>
      <c r="Q450" s="759">
        <v>0</v>
      </c>
      <c r="R450" s="760"/>
      <c r="S450" s="760"/>
      <c r="T450" s="760"/>
      <c r="U450" s="760"/>
      <c r="V450" s="759">
        <v>0</v>
      </c>
      <c r="W450" s="759">
        <v>0</v>
      </c>
      <c r="X450" s="760"/>
      <c r="Y450" s="760"/>
      <c r="Z450" s="760"/>
      <c r="AA450" s="760"/>
    </row>
    <row r="451" spans="1:27" x14ac:dyDescent="0.25">
      <c r="A451" s="758" t="s">
        <v>742</v>
      </c>
      <c r="B451" s="758" t="s">
        <v>28</v>
      </c>
      <c r="C451" s="758" t="s">
        <v>25</v>
      </c>
      <c r="D451" s="758" t="s">
        <v>528</v>
      </c>
      <c r="E451" s="758" t="s">
        <v>524</v>
      </c>
      <c r="F451" s="758" t="s">
        <v>278</v>
      </c>
      <c r="G451" s="759">
        <v>0</v>
      </c>
      <c r="H451" s="759">
        <f t="shared" si="0"/>
        <v>0</v>
      </c>
      <c r="I451" s="805"/>
      <c r="J451" s="759">
        <v>0</v>
      </c>
      <c r="K451" s="759">
        <v>0</v>
      </c>
      <c r="L451" s="760"/>
      <c r="M451" s="760"/>
      <c r="N451" s="760"/>
      <c r="O451" s="760"/>
      <c r="P451" s="759">
        <v>0</v>
      </c>
      <c r="Q451" s="759">
        <v>0</v>
      </c>
      <c r="R451" s="760"/>
      <c r="S451" s="760"/>
      <c r="T451" s="760"/>
      <c r="U451" s="760"/>
      <c r="V451" s="759">
        <v>0</v>
      </c>
      <c r="W451" s="759">
        <v>0</v>
      </c>
      <c r="X451" s="760"/>
      <c r="Y451" s="760"/>
      <c r="Z451" s="760"/>
      <c r="AA451" s="760"/>
    </row>
    <row r="452" spans="1:27" x14ac:dyDescent="0.25">
      <c r="A452" s="761" t="s">
        <v>742</v>
      </c>
      <c r="B452" s="761" t="s">
        <v>28</v>
      </c>
      <c r="C452" s="761" t="s">
        <v>25</v>
      </c>
      <c r="D452" s="761" t="s">
        <v>528</v>
      </c>
      <c r="E452" s="762" t="s">
        <v>525</v>
      </c>
      <c r="F452" s="763" t="s">
        <v>280</v>
      </c>
      <c r="G452" s="764">
        <v>0</v>
      </c>
      <c r="H452" s="764">
        <f t="shared" si="0"/>
        <v>0</v>
      </c>
      <c r="I452" s="806"/>
      <c r="J452" s="764">
        <v>0</v>
      </c>
      <c r="K452" s="764">
        <v>0</v>
      </c>
      <c r="L452" s="765"/>
      <c r="M452" s="765"/>
      <c r="N452" s="765"/>
      <c r="O452" s="765"/>
      <c r="P452" s="764">
        <v>0</v>
      </c>
      <c r="Q452" s="764">
        <v>0</v>
      </c>
      <c r="R452" s="765"/>
      <c r="S452" s="765"/>
      <c r="T452" s="765"/>
      <c r="U452" s="765"/>
      <c r="V452" s="764">
        <v>0</v>
      </c>
      <c r="W452" s="764">
        <v>0</v>
      </c>
      <c r="X452" s="765"/>
      <c r="Y452" s="765"/>
      <c r="Z452" s="765"/>
      <c r="AA452" s="765"/>
    </row>
    <row r="453" spans="1:27" x14ac:dyDescent="0.25">
      <c r="A453" s="758" t="s">
        <v>742</v>
      </c>
      <c r="B453" s="758" t="s">
        <v>28</v>
      </c>
      <c r="C453" s="758" t="s">
        <v>25</v>
      </c>
      <c r="D453" s="758" t="s">
        <v>528</v>
      </c>
      <c r="E453" s="758" t="s">
        <v>526</v>
      </c>
      <c r="F453" s="758" t="s">
        <v>272</v>
      </c>
      <c r="G453" s="759">
        <v>0</v>
      </c>
      <c r="H453" s="759">
        <f t="shared" si="0"/>
        <v>0</v>
      </c>
      <c r="I453" s="805"/>
      <c r="J453" s="759">
        <v>0</v>
      </c>
      <c r="K453" s="759">
        <v>0</v>
      </c>
      <c r="L453" s="760"/>
      <c r="M453" s="760"/>
      <c r="N453" s="760"/>
      <c r="O453" s="760"/>
      <c r="P453" s="759">
        <v>0</v>
      </c>
      <c r="Q453" s="759">
        <v>0</v>
      </c>
      <c r="R453" s="760"/>
      <c r="S453" s="760"/>
      <c r="T453" s="760"/>
      <c r="U453" s="760"/>
      <c r="V453" s="759">
        <v>0</v>
      </c>
      <c r="W453" s="759">
        <v>0</v>
      </c>
      <c r="X453" s="760"/>
      <c r="Y453" s="760"/>
      <c r="Z453" s="760"/>
      <c r="AA453" s="760"/>
    </row>
    <row r="454" spans="1:27" x14ac:dyDescent="0.25">
      <c r="A454" s="758" t="s">
        <v>742</v>
      </c>
      <c r="B454" s="758" t="s">
        <v>28</v>
      </c>
      <c r="C454" s="758" t="s">
        <v>25</v>
      </c>
      <c r="D454" s="758" t="s">
        <v>528</v>
      </c>
      <c r="E454" s="758" t="s">
        <v>526</v>
      </c>
      <c r="F454" s="758" t="s">
        <v>278</v>
      </c>
      <c r="G454" s="759">
        <v>0</v>
      </c>
      <c r="H454" s="759">
        <f t="shared" si="0"/>
        <v>0</v>
      </c>
      <c r="I454" s="805"/>
      <c r="J454" s="759">
        <v>0</v>
      </c>
      <c r="K454" s="759">
        <v>0</v>
      </c>
      <c r="L454" s="760"/>
      <c r="M454" s="760"/>
      <c r="N454" s="760"/>
      <c r="O454" s="760"/>
      <c r="P454" s="759">
        <v>0</v>
      </c>
      <c r="Q454" s="759">
        <v>0</v>
      </c>
      <c r="R454" s="760"/>
      <c r="S454" s="760"/>
      <c r="T454" s="760"/>
      <c r="U454" s="760"/>
      <c r="V454" s="759">
        <v>0</v>
      </c>
      <c r="W454" s="759">
        <v>0</v>
      </c>
      <c r="X454" s="760"/>
      <c r="Y454" s="760"/>
      <c r="Z454" s="760"/>
      <c r="AA454" s="760"/>
    </row>
    <row r="455" spans="1:27" x14ac:dyDescent="0.25">
      <c r="A455" s="761" t="s">
        <v>742</v>
      </c>
      <c r="B455" s="761" t="s">
        <v>28</v>
      </c>
      <c r="C455" s="761" t="s">
        <v>25</v>
      </c>
      <c r="D455" s="761" t="s">
        <v>528</v>
      </c>
      <c r="E455" s="762" t="s">
        <v>527</v>
      </c>
      <c r="F455" s="763" t="s">
        <v>280</v>
      </c>
      <c r="G455" s="764">
        <v>0</v>
      </c>
      <c r="H455" s="764">
        <f t="shared" si="0"/>
        <v>0</v>
      </c>
      <c r="I455" s="806"/>
      <c r="J455" s="764">
        <v>0</v>
      </c>
      <c r="K455" s="764">
        <v>0</v>
      </c>
      <c r="L455" s="765"/>
      <c r="M455" s="765"/>
      <c r="N455" s="765"/>
      <c r="O455" s="765"/>
      <c r="P455" s="764">
        <v>0</v>
      </c>
      <c r="Q455" s="764">
        <v>0</v>
      </c>
      <c r="R455" s="765"/>
      <c r="S455" s="765"/>
      <c r="T455" s="765"/>
      <c r="U455" s="765"/>
      <c r="V455" s="764">
        <v>0</v>
      </c>
      <c r="W455" s="764">
        <v>0</v>
      </c>
      <c r="X455" s="765"/>
      <c r="Y455" s="765"/>
      <c r="Z455" s="765"/>
      <c r="AA455" s="765"/>
    </row>
    <row r="456" spans="1:27" x14ac:dyDescent="0.25">
      <c r="A456" s="761" t="s">
        <v>742</v>
      </c>
      <c r="B456" s="761" t="s">
        <v>28</v>
      </c>
      <c r="C456" s="761" t="s">
        <v>25</v>
      </c>
      <c r="D456" s="761" t="s">
        <v>528</v>
      </c>
      <c r="E456" s="763" t="s">
        <v>277</v>
      </c>
      <c r="F456" s="762" t="s">
        <v>276</v>
      </c>
      <c r="G456" s="764">
        <v>0</v>
      </c>
      <c r="H456" s="764">
        <f t="shared" si="0"/>
        <v>0</v>
      </c>
      <c r="I456" s="806"/>
      <c r="J456" s="764">
        <v>0</v>
      </c>
      <c r="K456" s="764">
        <v>0</v>
      </c>
      <c r="L456" s="765"/>
      <c r="M456" s="765"/>
      <c r="N456" s="765"/>
      <c r="O456" s="765"/>
      <c r="P456" s="764">
        <v>0</v>
      </c>
      <c r="Q456" s="764">
        <v>0</v>
      </c>
      <c r="R456" s="765"/>
      <c r="S456" s="765"/>
      <c r="T456" s="765"/>
      <c r="U456" s="765"/>
      <c r="V456" s="764">
        <v>0</v>
      </c>
      <c r="W456" s="764">
        <v>0</v>
      </c>
      <c r="X456" s="765"/>
      <c r="Y456" s="765"/>
      <c r="Z456" s="765"/>
      <c r="AA456" s="765"/>
    </row>
    <row r="457" spans="1:27" x14ac:dyDescent="0.25">
      <c r="A457" s="761" t="s">
        <v>742</v>
      </c>
      <c r="B457" s="761" t="s">
        <v>28</v>
      </c>
      <c r="C457" s="761" t="s">
        <v>25</v>
      </c>
      <c r="D457" s="761" t="s">
        <v>528</v>
      </c>
      <c r="E457" s="763" t="s">
        <v>277</v>
      </c>
      <c r="F457" s="762" t="s">
        <v>279</v>
      </c>
      <c r="G457" s="764">
        <v>0</v>
      </c>
      <c r="H457" s="764">
        <f t="shared" si="0"/>
        <v>0</v>
      </c>
      <c r="I457" s="806"/>
      <c r="J457" s="764">
        <v>0</v>
      </c>
      <c r="K457" s="764">
        <v>0</v>
      </c>
      <c r="L457" s="765"/>
      <c r="M457" s="765"/>
      <c r="N457" s="765"/>
      <c r="O457" s="765"/>
      <c r="P457" s="764">
        <v>0</v>
      </c>
      <c r="Q457" s="764">
        <v>0</v>
      </c>
      <c r="R457" s="765"/>
      <c r="S457" s="765"/>
      <c r="T457" s="765"/>
      <c r="U457" s="765"/>
      <c r="V457" s="764">
        <v>0</v>
      </c>
      <c r="W457" s="764">
        <v>0</v>
      </c>
      <c r="X457" s="765"/>
      <c r="Y457" s="765"/>
      <c r="Z457" s="765"/>
      <c r="AA457" s="765"/>
    </row>
    <row r="458" spans="1:27" x14ac:dyDescent="0.25">
      <c r="A458" s="766" t="s">
        <v>742</v>
      </c>
      <c r="B458" s="766" t="s">
        <v>28</v>
      </c>
      <c r="C458" s="766" t="s">
        <v>25</v>
      </c>
      <c r="D458" s="767" t="s">
        <v>117</v>
      </c>
      <c r="E458" s="768" t="s">
        <v>277</v>
      </c>
      <c r="F458" s="768" t="s">
        <v>280</v>
      </c>
      <c r="G458" s="769">
        <v>0</v>
      </c>
      <c r="H458" s="769">
        <f t="shared" si="0"/>
        <v>0</v>
      </c>
      <c r="I458" s="807"/>
      <c r="J458" s="769">
        <v>0</v>
      </c>
      <c r="K458" s="769">
        <v>0</v>
      </c>
      <c r="L458" s="770"/>
      <c r="M458" s="770"/>
      <c r="N458" s="770"/>
      <c r="O458" s="770"/>
      <c r="P458" s="769">
        <v>0</v>
      </c>
      <c r="Q458" s="769">
        <v>0</v>
      </c>
      <c r="R458" s="770"/>
      <c r="S458" s="770"/>
      <c r="T458" s="770"/>
      <c r="U458" s="770"/>
      <c r="V458" s="769">
        <v>0</v>
      </c>
      <c r="W458" s="769">
        <v>0</v>
      </c>
      <c r="X458" s="770"/>
      <c r="Y458" s="770"/>
      <c r="Z458" s="770"/>
      <c r="AA458" s="770"/>
    </row>
    <row r="459" spans="1:27" x14ac:dyDescent="0.25">
      <c r="A459" s="761" t="s">
        <v>742</v>
      </c>
      <c r="B459" s="761" t="s">
        <v>28</v>
      </c>
      <c r="C459" s="762" t="s">
        <v>89</v>
      </c>
      <c r="D459" s="763" t="s">
        <v>115</v>
      </c>
      <c r="E459" s="761" t="s">
        <v>524</v>
      </c>
      <c r="F459" s="761" t="s">
        <v>272</v>
      </c>
      <c r="G459" s="764">
        <v>0</v>
      </c>
      <c r="H459" s="764">
        <f t="shared" si="0"/>
        <v>0</v>
      </c>
      <c r="I459" s="806"/>
      <c r="J459" s="764">
        <v>0</v>
      </c>
      <c r="K459" s="764">
        <v>0</v>
      </c>
      <c r="L459" s="765"/>
      <c r="M459" s="765"/>
      <c r="N459" s="765"/>
      <c r="O459" s="765"/>
      <c r="P459" s="764">
        <v>0</v>
      </c>
      <c r="Q459" s="764">
        <v>0</v>
      </c>
      <c r="R459" s="765"/>
      <c r="S459" s="765"/>
      <c r="T459" s="765"/>
      <c r="U459" s="765"/>
      <c r="V459" s="764">
        <v>0</v>
      </c>
      <c r="W459" s="764">
        <v>0</v>
      </c>
      <c r="X459" s="765"/>
      <c r="Y459" s="765"/>
      <c r="Z459" s="765"/>
      <c r="AA459" s="765"/>
    </row>
    <row r="460" spans="1:27" x14ac:dyDescent="0.25">
      <c r="A460" s="761" t="s">
        <v>742</v>
      </c>
      <c r="B460" s="761" t="s">
        <v>28</v>
      </c>
      <c r="C460" s="762" t="s">
        <v>89</v>
      </c>
      <c r="D460" s="763" t="s">
        <v>115</v>
      </c>
      <c r="E460" s="761" t="s">
        <v>524</v>
      </c>
      <c r="F460" s="761" t="s">
        <v>278</v>
      </c>
      <c r="G460" s="764">
        <v>0</v>
      </c>
      <c r="H460" s="764">
        <f t="shared" si="0"/>
        <v>0</v>
      </c>
      <c r="I460" s="806"/>
      <c r="J460" s="764">
        <v>0</v>
      </c>
      <c r="K460" s="764">
        <v>0</v>
      </c>
      <c r="L460" s="765"/>
      <c r="M460" s="765"/>
      <c r="N460" s="765"/>
      <c r="O460" s="765"/>
      <c r="P460" s="764">
        <v>0</v>
      </c>
      <c r="Q460" s="764">
        <v>0</v>
      </c>
      <c r="R460" s="765"/>
      <c r="S460" s="765"/>
      <c r="T460" s="765"/>
      <c r="U460" s="765"/>
      <c r="V460" s="764">
        <v>0</v>
      </c>
      <c r="W460" s="764">
        <v>0</v>
      </c>
      <c r="X460" s="765"/>
      <c r="Y460" s="765"/>
      <c r="Z460" s="765"/>
      <c r="AA460" s="765"/>
    </row>
    <row r="461" spans="1:27" x14ac:dyDescent="0.25">
      <c r="A461" s="761" t="s">
        <v>742</v>
      </c>
      <c r="B461" s="761" t="s">
        <v>28</v>
      </c>
      <c r="C461" s="762" t="s">
        <v>89</v>
      </c>
      <c r="D461" s="763" t="s">
        <v>115</v>
      </c>
      <c r="E461" s="761" t="s">
        <v>526</v>
      </c>
      <c r="F461" s="761" t="s">
        <v>272</v>
      </c>
      <c r="G461" s="764">
        <v>9</v>
      </c>
      <c r="H461" s="764">
        <f t="shared" si="0"/>
        <v>20</v>
      </c>
      <c r="I461" s="806"/>
      <c r="J461" s="764">
        <v>20</v>
      </c>
      <c r="K461" s="764">
        <v>18</v>
      </c>
      <c r="L461" s="765">
        <v>0.95833333333333326</v>
      </c>
      <c r="M461" s="765">
        <v>4.4682522061515073E-2</v>
      </c>
      <c r="N461" s="765">
        <v>0.87075559009276371</v>
      </c>
      <c r="O461" s="765">
        <v>1.0459110765739028</v>
      </c>
      <c r="P461" s="764">
        <v>0</v>
      </c>
      <c r="Q461" s="764">
        <v>0</v>
      </c>
      <c r="R461" s="765"/>
      <c r="S461" s="765"/>
      <c r="T461" s="765"/>
      <c r="U461" s="765"/>
      <c r="V461" s="764">
        <v>20</v>
      </c>
      <c r="W461" s="764">
        <v>18</v>
      </c>
      <c r="X461" s="765"/>
      <c r="Y461" s="765"/>
      <c r="Z461" s="765"/>
      <c r="AA461" s="765"/>
    </row>
    <row r="462" spans="1:27" x14ac:dyDescent="0.25">
      <c r="A462" s="761" t="s">
        <v>742</v>
      </c>
      <c r="B462" s="761" t="s">
        <v>28</v>
      </c>
      <c r="C462" s="762" t="s">
        <v>89</v>
      </c>
      <c r="D462" s="763" t="s">
        <v>115</v>
      </c>
      <c r="E462" s="761" t="s">
        <v>526</v>
      </c>
      <c r="F462" s="761" t="s">
        <v>278</v>
      </c>
      <c r="G462" s="764">
        <v>3</v>
      </c>
      <c r="H462" s="764">
        <f t="shared" si="0"/>
        <v>3</v>
      </c>
      <c r="I462" s="806"/>
      <c r="J462" s="764">
        <v>3</v>
      </c>
      <c r="K462" s="764">
        <v>3</v>
      </c>
      <c r="L462" s="765"/>
      <c r="M462" s="765"/>
      <c r="N462" s="765"/>
      <c r="O462" s="765"/>
      <c r="P462" s="764">
        <v>0</v>
      </c>
      <c r="Q462" s="764">
        <v>0</v>
      </c>
      <c r="R462" s="765"/>
      <c r="S462" s="765"/>
      <c r="T462" s="765"/>
      <c r="U462" s="765"/>
      <c r="V462" s="764">
        <v>3</v>
      </c>
      <c r="W462" s="764">
        <v>3</v>
      </c>
      <c r="X462" s="765"/>
      <c r="Y462" s="765"/>
      <c r="Z462" s="765"/>
      <c r="AA462" s="765"/>
    </row>
    <row r="463" spans="1:27" x14ac:dyDescent="0.25">
      <c r="A463" s="766" t="s">
        <v>742</v>
      </c>
      <c r="B463" s="766" t="s">
        <v>28</v>
      </c>
      <c r="C463" s="766" t="s">
        <v>25</v>
      </c>
      <c r="D463" s="768" t="s">
        <v>115</v>
      </c>
      <c r="E463" s="767" t="s">
        <v>525</v>
      </c>
      <c r="F463" s="768" t="s">
        <v>280</v>
      </c>
      <c r="G463" s="769">
        <v>0</v>
      </c>
      <c r="H463" s="769">
        <f t="shared" si="0"/>
        <v>0</v>
      </c>
      <c r="I463" s="807"/>
      <c r="J463" s="769">
        <v>0</v>
      </c>
      <c r="K463" s="769">
        <v>0</v>
      </c>
      <c r="L463" s="770"/>
      <c r="M463" s="770"/>
      <c r="N463" s="770"/>
      <c r="O463" s="770"/>
      <c r="P463" s="769">
        <v>0</v>
      </c>
      <c r="Q463" s="769">
        <v>0</v>
      </c>
      <c r="R463" s="770"/>
      <c r="S463" s="770"/>
      <c r="T463" s="770"/>
      <c r="U463" s="770"/>
      <c r="V463" s="769">
        <v>0</v>
      </c>
      <c r="W463" s="769">
        <v>0</v>
      </c>
      <c r="X463" s="770"/>
      <c r="Y463" s="770"/>
      <c r="Z463" s="770"/>
      <c r="AA463" s="770"/>
    </row>
    <row r="464" spans="1:27" x14ac:dyDescent="0.25">
      <c r="A464" s="766" t="s">
        <v>742</v>
      </c>
      <c r="B464" s="766" t="s">
        <v>28</v>
      </c>
      <c r="C464" s="766" t="s">
        <v>25</v>
      </c>
      <c r="D464" s="768" t="s">
        <v>115</v>
      </c>
      <c r="E464" s="767" t="s">
        <v>527</v>
      </c>
      <c r="F464" s="768" t="s">
        <v>280</v>
      </c>
      <c r="G464" s="769">
        <v>10</v>
      </c>
      <c r="H464" s="769">
        <f t="shared" si="0"/>
        <v>23</v>
      </c>
      <c r="I464" s="807"/>
      <c r="J464" s="769">
        <v>23</v>
      </c>
      <c r="K464" s="769">
        <v>21</v>
      </c>
      <c r="L464" s="770">
        <v>0.96388888888888891</v>
      </c>
      <c r="M464" s="770">
        <v>3.8901826695364544E-2</v>
      </c>
      <c r="N464" s="770">
        <v>0.88764130856597445</v>
      </c>
      <c r="O464" s="770">
        <v>1.0401364692118034</v>
      </c>
      <c r="P464" s="769">
        <v>0</v>
      </c>
      <c r="Q464" s="769">
        <v>0</v>
      </c>
      <c r="R464" s="770"/>
      <c r="S464" s="770"/>
      <c r="T464" s="770"/>
      <c r="U464" s="770"/>
      <c r="V464" s="769">
        <v>23</v>
      </c>
      <c r="W464" s="769">
        <v>21</v>
      </c>
      <c r="X464" s="770"/>
      <c r="Y464" s="770"/>
      <c r="Z464" s="770"/>
      <c r="AA464" s="770"/>
    </row>
    <row r="465" spans="1:27" x14ac:dyDescent="0.25">
      <c r="A465" s="766" t="s">
        <v>742</v>
      </c>
      <c r="B465" s="766" t="s">
        <v>28</v>
      </c>
      <c r="C465" s="766" t="s">
        <v>25</v>
      </c>
      <c r="D465" s="768" t="s">
        <v>115</v>
      </c>
      <c r="E465" s="768" t="s">
        <v>277</v>
      </c>
      <c r="F465" s="767" t="s">
        <v>276</v>
      </c>
      <c r="G465" s="769">
        <v>9</v>
      </c>
      <c r="H465" s="769">
        <f t="shared" si="0"/>
        <v>20</v>
      </c>
      <c r="I465" s="807"/>
      <c r="J465" s="769">
        <v>20</v>
      </c>
      <c r="K465" s="769">
        <v>18</v>
      </c>
      <c r="L465" s="770">
        <v>0.95833333333333326</v>
      </c>
      <c r="M465" s="770">
        <v>4.4682522061515073E-2</v>
      </c>
      <c r="N465" s="770">
        <v>0.87075559009276371</v>
      </c>
      <c r="O465" s="770">
        <v>1.0459110765739028</v>
      </c>
      <c r="P465" s="769">
        <v>0</v>
      </c>
      <c r="Q465" s="769">
        <v>0</v>
      </c>
      <c r="R465" s="770"/>
      <c r="S465" s="770"/>
      <c r="T465" s="770"/>
      <c r="U465" s="770"/>
      <c r="V465" s="769">
        <v>20</v>
      </c>
      <c r="W465" s="769">
        <v>18</v>
      </c>
      <c r="X465" s="770"/>
      <c r="Y465" s="770"/>
      <c r="Z465" s="770"/>
      <c r="AA465" s="770"/>
    </row>
    <row r="466" spans="1:27" x14ac:dyDescent="0.25">
      <c r="A466" s="766" t="s">
        <v>742</v>
      </c>
      <c r="B466" s="766" t="s">
        <v>28</v>
      </c>
      <c r="C466" s="766" t="s">
        <v>25</v>
      </c>
      <c r="D466" s="768" t="s">
        <v>115</v>
      </c>
      <c r="E466" s="768" t="s">
        <v>277</v>
      </c>
      <c r="F466" s="767" t="s">
        <v>279</v>
      </c>
      <c r="G466" s="769">
        <v>3</v>
      </c>
      <c r="H466" s="769">
        <f t="shared" si="0"/>
        <v>3</v>
      </c>
      <c r="I466" s="807"/>
      <c r="J466" s="769">
        <v>3</v>
      </c>
      <c r="K466" s="769">
        <v>3</v>
      </c>
      <c r="L466" s="770"/>
      <c r="M466" s="770"/>
      <c r="N466" s="770"/>
      <c r="O466" s="770"/>
      <c r="P466" s="769">
        <v>0</v>
      </c>
      <c r="Q466" s="769">
        <v>0</v>
      </c>
      <c r="R466" s="770"/>
      <c r="S466" s="770"/>
      <c r="T466" s="770"/>
      <c r="U466" s="770"/>
      <c r="V466" s="769">
        <v>3</v>
      </c>
      <c r="W466" s="769">
        <v>3</v>
      </c>
      <c r="X466" s="770"/>
      <c r="Y466" s="770"/>
      <c r="Z466" s="770"/>
      <c r="AA466" s="770"/>
    </row>
    <row r="467" spans="1:27" x14ac:dyDescent="0.25">
      <c r="A467" s="771" t="s">
        <v>742</v>
      </c>
      <c r="B467" s="771" t="s">
        <v>28</v>
      </c>
      <c r="C467" s="772" t="s">
        <v>89</v>
      </c>
      <c r="D467" s="773" t="s">
        <v>115</v>
      </c>
      <c r="E467" s="773" t="s">
        <v>277</v>
      </c>
      <c r="F467" s="773" t="s">
        <v>280</v>
      </c>
      <c r="G467" s="774">
        <v>10</v>
      </c>
      <c r="H467" s="774">
        <f t="shared" si="0"/>
        <v>23</v>
      </c>
      <c r="I467" s="808">
        <v>0.52</v>
      </c>
      <c r="J467" s="774">
        <v>23</v>
      </c>
      <c r="K467" s="774">
        <v>21</v>
      </c>
      <c r="L467" s="775">
        <v>0.96388888888888891</v>
      </c>
      <c r="M467" s="775">
        <v>3.8901826695364544E-2</v>
      </c>
      <c r="N467" s="775">
        <v>0.88764130856597445</v>
      </c>
      <c r="O467" s="775">
        <v>1.0401364692118034</v>
      </c>
      <c r="P467" s="774">
        <v>0</v>
      </c>
      <c r="Q467" s="774">
        <v>0</v>
      </c>
      <c r="R467" s="775"/>
      <c r="S467" s="775"/>
      <c r="T467" s="775"/>
      <c r="U467" s="775"/>
      <c r="V467" s="774">
        <v>23</v>
      </c>
      <c r="W467" s="774">
        <v>21</v>
      </c>
      <c r="X467" s="775"/>
      <c r="Y467" s="775"/>
      <c r="Z467" s="775"/>
      <c r="AA467" s="775"/>
    </row>
    <row r="468" spans="1:27" x14ac:dyDescent="0.25">
      <c r="A468" s="758" t="s">
        <v>742</v>
      </c>
      <c r="B468" s="758" t="s">
        <v>28</v>
      </c>
      <c r="C468" s="758" t="s">
        <v>87</v>
      </c>
      <c r="D468" s="758" t="s">
        <v>523</v>
      </c>
      <c r="E468" s="758" t="s">
        <v>524</v>
      </c>
      <c r="F468" s="758" t="s">
        <v>272</v>
      </c>
      <c r="G468" s="759">
        <v>4</v>
      </c>
      <c r="H468" s="759">
        <f t="shared" si="0"/>
        <v>5</v>
      </c>
      <c r="I468" s="805"/>
      <c r="J468" s="759">
        <v>5</v>
      </c>
      <c r="K468" s="759">
        <v>4</v>
      </c>
      <c r="L468" s="760"/>
      <c r="M468" s="760"/>
      <c r="N468" s="760"/>
      <c r="O468" s="760"/>
      <c r="P468" s="759">
        <v>0</v>
      </c>
      <c r="Q468" s="759">
        <v>0</v>
      </c>
      <c r="R468" s="760"/>
      <c r="S468" s="760"/>
      <c r="T468" s="760"/>
      <c r="U468" s="760"/>
      <c r="V468" s="759">
        <v>5</v>
      </c>
      <c r="W468" s="759">
        <v>4</v>
      </c>
      <c r="X468" s="760"/>
      <c r="Y468" s="760"/>
      <c r="Z468" s="760"/>
      <c r="AA468" s="760"/>
    </row>
    <row r="469" spans="1:27" x14ac:dyDescent="0.25">
      <c r="A469" s="758" t="s">
        <v>742</v>
      </c>
      <c r="B469" s="758" t="s">
        <v>28</v>
      </c>
      <c r="C469" s="758" t="s">
        <v>87</v>
      </c>
      <c r="D469" s="758" t="s">
        <v>523</v>
      </c>
      <c r="E469" s="758" t="s">
        <v>524</v>
      </c>
      <c r="F469" s="758" t="s">
        <v>278</v>
      </c>
      <c r="G469" s="759">
        <v>1</v>
      </c>
      <c r="H469" s="759">
        <f t="shared" si="0"/>
        <v>1</v>
      </c>
      <c r="I469" s="805"/>
      <c r="J469" s="759">
        <v>1</v>
      </c>
      <c r="K469" s="759">
        <v>1</v>
      </c>
      <c r="L469" s="760"/>
      <c r="M469" s="760"/>
      <c r="N469" s="760"/>
      <c r="O469" s="760"/>
      <c r="P469" s="759">
        <v>0</v>
      </c>
      <c r="Q469" s="759">
        <v>0</v>
      </c>
      <c r="R469" s="760"/>
      <c r="S469" s="760"/>
      <c r="T469" s="760"/>
      <c r="U469" s="760"/>
      <c r="V469" s="759">
        <v>1</v>
      </c>
      <c r="W469" s="759">
        <v>1</v>
      </c>
      <c r="X469" s="760"/>
      <c r="Y469" s="760"/>
      <c r="Z469" s="760"/>
      <c r="AA469" s="760"/>
    </row>
    <row r="470" spans="1:27" x14ac:dyDescent="0.25">
      <c r="A470" s="761" t="s">
        <v>742</v>
      </c>
      <c r="B470" s="761" t="s">
        <v>28</v>
      </c>
      <c r="C470" s="761" t="s">
        <v>87</v>
      </c>
      <c r="D470" s="761" t="s">
        <v>523</v>
      </c>
      <c r="E470" s="762" t="s">
        <v>525</v>
      </c>
      <c r="F470" s="763" t="s">
        <v>280</v>
      </c>
      <c r="G470" s="764">
        <v>4</v>
      </c>
      <c r="H470" s="764">
        <f t="shared" si="0"/>
        <v>6</v>
      </c>
      <c r="I470" s="806"/>
      <c r="J470" s="764">
        <v>6</v>
      </c>
      <c r="K470" s="764">
        <v>5</v>
      </c>
      <c r="L470" s="765"/>
      <c r="M470" s="765"/>
      <c r="N470" s="765"/>
      <c r="O470" s="765"/>
      <c r="P470" s="764">
        <v>0</v>
      </c>
      <c r="Q470" s="764">
        <v>0</v>
      </c>
      <c r="R470" s="765"/>
      <c r="S470" s="765"/>
      <c r="T470" s="765"/>
      <c r="U470" s="765"/>
      <c r="V470" s="764">
        <v>6</v>
      </c>
      <c r="W470" s="764">
        <v>5</v>
      </c>
      <c r="X470" s="765"/>
      <c r="Y470" s="765"/>
      <c r="Z470" s="765"/>
      <c r="AA470" s="765"/>
    </row>
    <row r="471" spans="1:27" x14ac:dyDescent="0.25">
      <c r="A471" s="758" t="s">
        <v>742</v>
      </c>
      <c r="B471" s="758" t="s">
        <v>28</v>
      </c>
      <c r="C471" s="758" t="s">
        <v>87</v>
      </c>
      <c r="D471" s="758" t="s">
        <v>523</v>
      </c>
      <c r="E471" s="758" t="s">
        <v>526</v>
      </c>
      <c r="F471" s="758" t="s">
        <v>272</v>
      </c>
      <c r="G471" s="759">
        <v>11</v>
      </c>
      <c r="H471" s="759">
        <f t="shared" si="0"/>
        <v>137</v>
      </c>
      <c r="I471" s="805"/>
      <c r="J471" s="759">
        <v>137</v>
      </c>
      <c r="K471" s="759">
        <v>129</v>
      </c>
      <c r="L471" s="760">
        <v>0.81313131313131337</v>
      </c>
      <c r="M471" s="760">
        <v>3.3303381027439655E-2</v>
      </c>
      <c r="N471" s="760">
        <v>0.74785668631753166</v>
      </c>
      <c r="O471" s="760">
        <v>0.87840593994509508</v>
      </c>
      <c r="P471" s="759">
        <v>1</v>
      </c>
      <c r="Q471" s="759">
        <v>1</v>
      </c>
      <c r="R471" s="760"/>
      <c r="S471" s="760"/>
      <c r="T471" s="760"/>
      <c r="U471" s="760"/>
      <c r="V471" s="759">
        <v>138</v>
      </c>
      <c r="W471" s="759">
        <v>130</v>
      </c>
      <c r="X471" s="760">
        <v>0.81313131313131337</v>
      </c>
      <c r="Y471" s="760">
        <v>3.3182497212840091E-2</v>
      </c>
      <c r="Z471" s="760">
        <v>0.7480936185941468</v>
      </c>
      <c r="AA471" s="760">
        <v>0.87816900766847994</v>
      </c>
    </row>
    <row r="472" spans="1:27" x14ac:dyDescent="0.25">
      <c r="A472" s="758" t="s">
        <v>742</v>
      </c>
      <c r="B472" s="758" t="s">
        <v>28</v>
      </c>
      <c r="C472" s="758" t="s">
        <v>87</v>
      </c>
      <c r="D472" s="758" t="s">
        <v>523</v>
      </c>
      <c r="E472" s="758" t="s">
        <v>526</v>
      </c>
      <c r="F472" s="758" t="s">
        <v>278</v>
      </c>
      <c r="G472" s="759">
        <v>12</v>
      </c>
      <c r="H472" s="759">
        <f t="shared" si="0"/>
        <v>12</v>
      </c>
      <c r="I472" s="805"/>
      <c r="J472" s="759">
        <v>12</v>
      </c>
      <c r="K472" s="759">
        <v>11</v>
      </c>
      <c r="L472" s="760"/>
      <c r="M472" s="760"/>
      <c r="N472" s="760"/>
      <c r="O472" s="760"/>
      <c r="P472" s="759">
        <v>0</v>
      </c>
      <c r="Q472" s="759">
        <v>0</v>
      </c>
      <c r="R472" s="760"/>
      <c r="S472" s="760"/>
      <c r="T472" s="760"/>
      <c r="U472" s="760"/>
      <c r="V472" s="759">
        <v>12</v>
      </c>
      <c r="W472" s="759">
        <v>11</v>
      </c>
      <c r="X472" s="760"/>
      <c r="Y472" s="760"/>
      <c r="Z472" s="760"/>
      <c r="AA472" s="760"/>
    </row>
    <row r="473" spans="1:27" x14ac:dyDescent="0.25">
      <c r="A473" s="761" t="s">
        <v>742</v>
      </c>
      <c r="B473" s="761" t="s">
        <v>28</v>
      </c>
      <c r="C473" s="761" t="s">
        <v>87</v>
      </c>
      <c r="D473" s="761" t="s">
        <v>523</v>
      </c>
      <c r="E473" s="762" t="s">
        <v>527</v>
      </c>
      <c r="F473" s="763" t="s">
        <v>280</v>
      </c>
      <c r="G473" s="764">
        <v>11</v>
      </c>
      <c r="H473" s="764">
        <f t="shared" si="0"/>
        <v>149</v>
      </c>
      <c r="I473" s="806"/>
      <c r="J473" s="764">
        <v>149</v>
      </c>
      <c r="K473" s="764">
        <v>140</v>
      </c>
      <c r="L473" s="765">
        <v>0.76810477657935305</v>
      </c>
      <c r="M473" s="765">
        <v>3.4575064605173393E-2</v>
      </c>
      <c r="N473" s="765">
        <v>0.70033764995321324</v>
      </c>
      <c r="O473" s="765">
        <v>0.83587190320549287</v>
      </c>
      <c r="P473" s="764">
        <v>1</v>
      </c>
      <c r="Q473" s="764">
        <v>1</v>
      </c>
      <c r="R473" s="765"/>
      <c r="S473" s="765"/>
      <c r="T473" s="765"/>
      <c r="U473" s="765"/>
      <c r="V473" s="764">
        <v>150</v>
      </c>
      <c r="W473" s="764">
        <v>141</v>
      </c>
      <c r="X473" s="765">
        <v>0.76810477657935305</v>
      </c>
      <c r="Y473" s="765">
        <v>3.445962166317125E-2</v>
      </c>
      <c r="Z473" s="765">
        <v>0.70056391811953744</v>
      </c>
      <c r="AA473" s="765">
        <v>0.83564563503916867</v>
      </c>
    </row>
    <row r="474" spans="1:27" x14ac:dyDescent="0.25">
      <c r="A474" s="761" t="s">
        <v>742</v>
      </c>
      <c r="B474" s="761" t="s">
        <v>28</v>
      </c>
      <c r="C474" s="761" t="s">
        <v>87</v>
      </c>
      <c r="D474" s="761" t="s">
        <v>523</v>
      </c>
      <c r="E474" s="763" t="s">
        <v>277</v>
      </c>
      <c r="F474" s="762" t="s">
        <v>276</v>
      </c>
      <c r="G474" s="764">
        <v>12</v>
      </c>
      <c r="H474" s="764">
        <f t="shared" si="0"/>
        <v>142</v>
      </c>
      <c r="I474" s="806"/>
      <c r="J474" s="764">
        <v>142</v>
      </c>
      <c r="K474" s="764">
        <v>133</v>
      </c>
      <c r="L474" s="765">
        <v>0.82886904761904756</v>
      </c>
      <c r="M474" s="765">
        <v>3.1605529637215031E-2</v>
      </c>
      <c r="N474" s="765">
        <v>0.76692220953010615</v>
      </c>
      <c r="O474" s="765">
        <v>0.89081588570798897</v>
      </c>
      <c r="P474" s="764">
        <v>1</v>
      </c>
      <c r="Q474" s="764">
        <v>1</v>
      </c>
      <c r="R474" s="765"/>
      <c r="S474" s="765"/>
      <c r="T474" s="765"/>
      <c r="U474" s="765"/>
      <c r="V474" s="764">
        <v>143</v>
      </c>
      <c r="W474" s="764">
        <v>134</v>
      </c>
      <c r="X474" s="765">
        <v>0.82886904761904756</v>
      </c>
      <c r="Y474" s="765">
        <v>3.1494826916566472E-2</v>
      </c>
      <c r="Z474" s="765">
        <v>0.76713918686257732</v>
      </c>
      <c r="AA474" s="765">
        <v>0.89059890837551781</v>
      </c>
    </row>
    <row r="475" spans="1:27" x14ac:dyDescent="0.25">
      <c r="A475" s="761" t="s">
        <v>742</v>
      </c>
      <c r="B475" s="761" t="s">
        <v>28</v>
      </c>
      <c r="C475" s="761" t="s">
        <v>87</v>
      </c>
      <c r="D475" s="761" t="s">
        <v>523</v>
      </c>
      <c r="E475" s="763" t="s">
        <v>277</v>
      </c>
      <c r="F475" s="762" t="s">
        <v>279</v>
      </c>
      <c r="G475" s="764">
        <v>5</v>
      </c>
      <c r="H475" s="764">
        <f t="shared" si="0"/>
        <v>13</v>
      </c>
      <c r="I475" s="806"/>
      <c r="J475" s="764">
        <v>13</v>
      </c>
      <c r="K475" s="764">
        <v>12</v>
      </c>
      <c r="L475" s="765"/>
      <c r="M475" s="765"/>
      <c r="N475" s="765"/>
      <c r="O475" s="765"/>
      <c r="P475" s="764">
        <f t="shared" ref="P475" si="1">P469+P472</f>
        <v>0</v>
      </c>
      <c r="Q475" s="764">
        <v>0</v>
      </c>
      <c r="R475" s="765"/>
      <c r="S475" s="765"/>
      <c r="T475" s="765"/>
      <c r="U475" s="765"/>
      <c r="V475" s="764">
        <v>13</v>
      </c>
      <c r="W475" s="764">
        <v>12</v>
      </c>
      <c r="X475" s="765"/>
      <c r="Y475" s="765"/>
      <c r="Z475" s="765"/>
      <c r="AA475" s="765"/>
    </row>
    <row r="476" spans="1:27" x14ac:dyDescent="0.25">
      <c r="A476" s="766" t="s">
        <v>742</v>
      </c>
      <c r="B476" s="766" t="s">
        <v>28</v>
      </c>
      <c r="C476" s="766" t="s">
        <v>87</v>
      </c>
      <c r="D476" s="767" t="s">
        <v>116</v>
      </c>
      <c r="E476" s="768" t="s">
        <v>277</v>
      </c>
      <c r="F476" s="768" t="s">
        <v>280</v>
      </c>
      <c r="G476" s="769">
        <v>12</v>
      </c>
      <c r="H476" s="769">
        <f t="shared" si="0"/>
        <v>155</v>
      </c>
      <c r="I476" s="807"/>
      <c r="J476" s="769">
        <v>155</v>
      </c>
      <c r="K476" s="769">
        <v>145</v>
      </c>
      <c r="L476" s="770">
        <v>0.7876344086021505</v>
      </c>
      <c r="M476" s="770">
        <v>3.2850241516084837E-2</v>
      </c>
      <c r="N476" s="770">
        <v>0.72324793523062425</v>
      </c>
      <c r="O476" s="770">
        <v>0.85202088197367676</v>
      </c>
      <c r="P476" s="769">
        <v>1</v>
      </c>
      <c r="Q476" s="769">
        <v>1</v>
      </c>
      <c r="R476" s="770"/>
      <c r="S476" s="770"/>
      <c r="T476" s="770"/>
      <c r="U476" s="770"/>
      <c r="V476" s="769">
        <v>156</v>
      </c>
      <c r="W476" s="769">
        <v>146</v>
      </c>
      <c r="X476" s="770">
        <v>0.7876344086021505</v>
      </c>
      <c r="Y476" s="770">
        <v>3.274478300472039E-2</v>
      </c>
      <c r="Z476" s="770">
        <v>0.72345463391289855</v>
      </c>
      <c r="AA476" s="770">
        <v>0.85181418329140246</v>
      </c>
    </row>
    <row r="477" spans="1:27" x14ac:dyDescent="0.25">
      <c r="A477" s="758" t="s">
        <v>742</v>
      </c>
      <c r="B477" s="758" t="s">
        <v>28</v>
      </c>
      <c r="C477" s="758" t="s">
        <v>87</v>
      </c>
      <c r="D477" s="758" t="s">
        <v>528</v>
      </c>
      <c r="E477" s="758" t="s">
        <v>524</v>
      </c>
      <c r="F477" s="758" t="s">
        <v>272</v>
      </c>
      <c r="G477" s="759">
        <v>0</v>
      </c>
      <c r="H477" s="759">
        <f t="shared" si="0"/>
        <v>0</v>
      </c>
      <c r="I477" s="805"/>
      <c r="J477" s="759">
        <v>0</v>
      </c>
      <c r="K477" s="759">
        <v>0</v>
      </c>
      <c r="L477" s="760"/>
      <c r="M477" s="760"/>
      <c r="N477" s="760"/>
      <c r="O477" s="760"/>
      <c r="P477" s="759">
        <v>0</v>
      </c>
      <c r="Q477" s="759">
        <v>0</v>
      </c>
      <c r="R477" s="760"/>
      <c r="S477" s="760"/>
      <c r="T477" s="760"/>
      <c r="U477" s="760"/>
      <c r="V477" s="759">
        <v>0</v>
      </c>
      <c r="W477" s="759">
        <v>0</v>
      </c>
      <c r="X477" s="760"/>
      <c r="Y477" s="760"/>
      <c r="Z477" s="760"/>
      <c r="AA477" s="760"/>
    </row>
    <row r="478" spans="1:27" x14ac:dyDescent="0.25">
      <c r="A478" s="758" t="s">
        <v>742</v>
      </c>
      <c r="B478" s="758" t="s">
        <v>28</v>
      </c>
      <c r="C478" s="758" t="s">
        <v>87</v>
      </c>
      <c r="D478" s="758" t="s">
        <v>528</v>
      </c>
      <c r="E478" s="758" t="s">
        <v>524</v>
      </c>
      <c r="F478" s="758" t="s">
        <v>278</v>
      </c>
      <c r="G478" s="759">
        <v>0</v>
      </c>
      <c r="H478" s="759">
        <f t="shared" si="0"/>
        <v>0</v>
      </c>
      <c r="I478" s="805"/>
      <c r="J478" s="759">
        <v>0</v>
      </c>
      <c r="K478" s="759">
        <v>0</v>
      </c>
      <c r="L478" s="760"/>
      <c r="M478" s="760"/>
      <c r="N478" s="760"/>
      <c r="O478" s="760"/>
      <c r="P478" s="759">
        <v>0</v>
      </c>
      <c r="Q478" s="759">
        <v>0</v>
      </c>
      <c r="R478" s="760"/>
      <c r="S478" s="760"/>
      <c r="T478" s="760"/>
      <c r="U478" s="760"/>
      <c r="V478" s="759">
        <v>0</v>
      </c>
      <c r="W478" s="759">
        <v>0</v>
      </c>
      <c r="X478" s="760"/>
      <c r="Y478" s="760"/>
      <c r="Z478" s="760"/>
      <c r="AA478" s="760"/>
    </row>
    <row r="479" spans="1:27" x14ac:dyDescent="0.25">
      <c r="A479" s="761" t="s">
        <v>742</v>
      </c>
      <c r="B479" s="761" t="s">
        <v>28</v>
      </c>
      <c r="C479" s="761" t="s">
        <v>87</v>
      </c>
      <c r="D479" s="761" t="s">
        <v>528</v>
      </c>
      <c r="E479" s="762" t="s">
        <v>525</v>
      </c>
      <c r="F479" s="763" t="s">
        <v>280</v>
      </c>
      <c r="G479" s="764">
        <v>0</v>
      </c>
      <c r="H479" s="764">
        <f t="shared" si="0"/>
        <v>0</v>
      </c>
      <c r="I479" s="806"/>
      <c r="J479" s="764">
        <v>0</v>
      </c>
      <c r="K479" s="764">
        <v>0</v>
      </c>
      <c r="L479" s="765"/>
      <c r="M479" s="765"/>
      <c r="N479" s="765"/>
      <c r="O479" s="765"/>
      <c r="P479" s="764">
        <v>0</v>
      </c>
      <c r="Q479" s="764">
        <v>0</v>
      </c>
      <c r="R479" s="765"/>
      <c r="S479" s="765"/>
      <c r="T479" s="765"/>
      <c r="U479" s="765"/>
      <c r="V479" s="764">
        <v>0</v>
      </c>
      <c r="W479" s="764">
        <v>0</v>
      </c>
      <c r="X479" s="765"/>
      <c r="Y479" s="765"/>
      <c r="Z479" s="765"/>
      <c r="AA479" s="765"/>
    </row>
    <row r="480" spans="1:27" x14ac:dyDescent="0.25">
      <c r="A480" s="758" t="s">
        <v>742</v>
      </c>
      <c r="B480" s="758" t="s">
        <v>28</v>
      </c>
      <c r="C480" s="758" t="s">
        <v>87</v>
      </c>
      <c r="D480" s="758" t="s">
        <v>528</v>
      </c>
      <c r="E480" s="758" t="s">
        <v>526</v>
      </c>
      <c r="F480" s="758" t="s">
        <v>272</v>
      </c>
      <c r="G480" s="759">
        <v>1</v>
      </c>
      <c r="H480" s="759">
        <f t="shared" si="0"/>
        <v>1</v>
      </c>
      <c r="I480" s="805"/>
      <c r="J480" s="759">
        <v>1</v>
      </c>
      <c r="K480" s="759">
        <v>1</v>
      </c>
      <c r="L480" s="760"/>
      <c r="M480" s="760"/>
      <c r="N480" s="760"/>
      <c r="O480" s="760"/>
      <c r="P480" s="759">
        <v>0</v>
      </c>
      <c r="Q480" s="759">
        <v>0</v>
      </c>
      <c r="R480" s="760"/>
      <c r="S480" s="760"/>
      <c r="T480" s="760"/>
      <c r="U480" s="760"/>
      <c r="V480" s="759">
        <v>1</v>
      </c>
      <c r="W480" s="759">
        <v>1</v>
      </c>
      <c r="X480" s="760"/>
      <c r="Y480" s="760"/>
      <c r="Z480" s="760"/>
      <c r="AA480" s="760"/>
    </row>
    <row r="481" spans="1:27" x14ac:dyDescent="0.25">
      <c r="A481" s="758" t="s">
        <v>742</v>
      </c>
      <c r="B481" s="758" t="s">
        <v>28</v>
      </c>
      <c r="C481" s="758" t="s">
        <v>87</v>
      </c>
      <c r="D481" s="758" t="s">
        <v>528</v>
      </c>
      <c r="E481" s="758" t="s">
        <v>526</v>
      </c>
      <c r="F481" s="758" t="s">
        <v>278</v>
      </c>
      <c r="G481" s="759">
        <v>1</v>
      </c>
      <c r="H481" s="759">
        <f t="shared" si="0"/>
        <v>0</v>
      </c>
      <c r="I481" s="805"/>
      <c r="J481" s="759">
        <v>0</v>
      </c>
      <c r="K481" s="759">
        <v>0</v>
      </c>
      <c r="L481" s="760"/>
      <c r="M481" s="760"/>
      <c r="N481" s="760"/>
      <c r="O481" s="760"/>
      <c r="P481" s="759">
        <v>0</v>
      </c>
      <c r="Q481" s="759">
        <v>0</v>
      </c>
      <c r="R481" s="760"/>
      <c r="S481" s="760"/>
      <c r="T481" s="760"/>
      <c r="U481" s="760"/>
      <c r="V481" s="759">
        <v>0</v>
      </c>
      <c r="W481" s="759">
        <v>0</v>
      </c>
      <c r="X481" s="760"/>
      <c r="Y481" s="760"/>
      <c r="Z481" s="760"/>
      <c r="AA481" s="760"/>
    </row>
    <row r="482" spans="1:27" x14ac:dyDescent="0.25">
      <c r="A482" s="761" t="s">
        <v>742</v>
      </c>
      <c r="B482" s="761" t="s">
        <v>28</v>
      </c>
      <c r="C482" s="761" t="s">
        <v>87</v>
      </c>
      <c r="D482" s="761" t="s">
        <v>528</v>
      </c>
      <c r="E482" s="762" t="s">
        <v>527</v>
      </c>
      <c r="F482" s="763" t="s">
        <v>280</v>
      </c>
      <c r="G482" s="764">
        <v>1</v>
      </c>
      <c r="H482" s="764">
        <f t="shared" si="0"/>
        <v>1</v>
      </c>
      <c r="I482" s="806"/>
      <c r="J482" s="764">
        <v>1</v>
      </c>
      <c r="K482" s="764">
        <v>1</v>
      </c>
      <c r="L482" s="765"/>
      <c r="M482" s="765"/>
      <c r="N482" s="765"/>
      <c r="O482" s="765"/>
      <c r="P482" s="764">
        <v>0</v>
      </c>
      <c r="Q482" s="764">
        <v>0</v>
      </c>
      <c r="R482" s="765"/>
      <c r="S482" s="765"/>
      <c r="T482" s="765"/>
      <c r="U482" s="765"/>
      <c r="V482" s="764">
        <v>1</v>
      </c>
      <c r="W482" s="764">
        <v>1</v>
      </c>
      <c r="X482" s="765"/>
      <c r="Y482" s="765"/>
      <c r="Z482" s="765"/>
      <c r="AA482" s="765"/>
    </row>
    <row r="483" spans="1:27" x14ac:dyDescent="0.25">
      <c r="A483" s="761" t="s">
        <v>742</v>
      </c>
      <c r="B483" s="762" t="s">
        <v>28</v>
      </c>
      <c r="C483" s="762" t="s">
        <v>87</v>
      </c>
      <c r="D483" s="762" t="s">
        <v>528</v>
      </c>
      <c r="E483" s="776" t="s">
        <v>277</v>
      </c>
      <c r="F483" s="762" t="s">
        <v>276</v>
      </c>
      <c r="G483" s="777">
        <v>1</v>
      </c>
      <c r="H483" s="777">
        <f t="shared" si="0"/>
        <v>1</v>
      </c>
      <c r="I483" s="809"/>
      <c r="J483" s="777">
        <v>1</v>
      </c>
      <c r="K483" s="777">
        <v>1</v>
      </c>
      <c r="L483" s="778"/>
      <c r="M483" s="765"/>
      <c r="N483" s="765"/>
      <c r="O483" s="765"/>
      <c r="P483" s="777">
        <v>0</v>
      </c>
      <c r="Q483" s="777">
        <v>0</v>
      </c>
      <c r="R483" s="778"/>
      <c r="S483" s="778"/>
      <c r="T483" s="778"/>
      <c r="U483" s="778"/>
      <c r="V483" s="777">
        <v>1</v>
      </c>
      <c r="W483" s="777">
        <v>1</v>
      </c>
      <c r="X483" s="778"/>
      <c r="Y483" s="778"/>
      <c r="Z483" s="778"/>
      <c r="AA483" s="778"/>
    </row>
    <row r="484" spans="1:27" x14ac:dyDescent="0.25">
      <c r="A484" s="761" t="s">
        <v>742</v>
      </c>
      <c r="B484" s="762" t="s">
        <v>28</v>
      </c>
      <c r="C484" s="762" t="s">
        <v>87</v>
      </c>
      <c r="D484" s="762" t="s">
        <v>528</v>
      </c>
      <c r="E484" s="776" t="s">
        <v>277</v>
      </c>
      <c r="F484" s="762" t="s">
        <v>279</v>
      </c>
      <c r="G484" s="777">
        <v>1</v>
      </c>
      <c r="H484" s="777">
        <f t="shared" si="0"/>
        <v>0</v>
      </c>
      <c r="I484" s="809"/>
      <c r="J484" s="777">
        <v>0</v>
      </c>
      <c r="K484" s="777">
        <v>0</v>
      </c>
      <c r="L484" s="778"/>
      <c r="M484" s="765"/>
      <c r="N484" s="765"/>
      <c r="O484" s="765"/>
      <c r="P484" s="777">
        <v>0</v>
      </c>
      <c r="Q484" s="777">
        <v>0</v>
      </c>
      <c r="R484" s="778"/>
      <c r="S484" s="778"/>
      <c r="T484" s="778"/>
      <c r="U484" s="778"/>
      <c r="V484" s="777">
        <v>0</v>
      </c>
      <c r="W484" s="777">
        <v>0</v>
      </c>
      <c r="X484" s="778"/>
      <c r="Y484" s="778"/>
      <c r="Z484" s="778"/>
      <c r="AA484" s="778"/>
    </row>
    <row r="485" spans="1:27" x14ac:dyDescent="0.25">
      <c r="A485" s="766" t="s">
        <v>742</v>
      </c>
      <c r="B485" s="766" t="s">
        <v>28</v>
      </c>
      <c r="C485" s="766" t="s">
        <v>87</v>
      </c>
      <c r="D485" s="767" t="s">
        <v>117</v>
      </c>
      <c r="E485" s="768" t="s">
        <v>277</v>
      </c>
      <c r="F485" s="768" t="s">
        <v>280</v>
      </c>
      <c r="G485" s="769">
        <v>1</v>
      </c>
      <c r="H485" s="769">
        <f t="shared" si="0"/>
        <v>1</v>
      </c>
      <c r="I485" s="807"/>
      <c r="J485" s="769">
        <v>1</v>
      </c>
      <c r="K485" s="769">
        <v>1</v>
      </c>
      <c r="L485" s="770"/>
      <c r="M485" s="770"/>
      <c r="N485" s="770"/>
      <c r="O485" s="770"/>
      <c r="P485" s="769">
        <v>0</v>
      </c>
      <c r="Q485" s="769">
        <v>0</v>
      </c>
      <c r="R485" s="770"/>
      <c r="S485" s="770"/>
      <c r="T485" s="770"/>
      <c r="U485" s="770"/>
      <c r="V485" s="769">
        <v>1</v>
      </c>
      <c r="W485" s="769">
        <v>1</v>
      </c>
      <c r="X485" s="770"/>
      <c r="Y485" s="770"/>
      <c r="Z485" s="770"/>
      <c r="AA485" s="770"/>
    </row>
    <row r="486" spans="1:27" x14ac:dyDescent="0.25">
      <c r="A486" s="761" t="s">
        <v>742</v>
      </c>
      <c r="B486" s="761" t="s">
        <v>28</v>
      </c>
      <c r="C486" s="762" t="s">
        <v>91</v>
      </c>
      <c r="D486" s="763" t="s">
        <v>115</v>
      </c>
      <c r="E486" s="761" t="s">
        <v>524</v>
      </c>
      <c r="F486" s="761" t="s">
        <v>272</v>
      </c>
      <c r="G486" s="764">
        <v>4</v>
      </c>
      <c r="H486" s="764">
        <f t="shared" si="0"/>
        <v>5</v>
      </c>
      <c r="I486" s="806"/>
      <c r="J486" s="764">
        <v>5</v>
      </c>
      <c r="K486" s="764">
        <v>4</v>
      </c>
      <c r="L486" s="765"/>
      <c r="M486" s="765"/>
      <c r="N486" s="765"/>
      <c r="O486" s="765"/>
      <c r="P486" s="764">
        <v>0</v>
      </c>
      <c r="Q486" s="764">
        <v>0</v>
      </c>
      <c r="R486" s="765"/>
      <c r="S486" s="765"/>
      <c r="T486" s="765"/>
      <c r="U486" s="765"/>
      <c r="V486" s="764">
        <v>5</v>
      </c>
      <c r="W486" s="764">
        <v>4</v>
      </c>
      <c r="X486" s="765"/>
      <c r="Y486" s="765"/>
      <c r="Z486" s="765"/>
      <c r="AA486" s="765"/>
    </row>
    <row r="487" spans="1:27" x14ac:dyDescent="0.25">
      <c r="A487" s="761" t="s">
        <v>742</v>
      </c>
      <c r="B487" s="761" t="s">
        <v>28</v>
      </c>
      <c r="C487" s="762" t="s">
        <v>91</v>
      </c>
      <c r="D487" s="763" t="s">
        <v>115</v>
      </c>
      <c r="E487" s="761" t="s">
        <v>524</v>
      </c>
      <c r="F487" s="761" t="s">
        <v>278</v>
      </c>
      <c r="G487" s="764">
        <v>1</v>
      </c>
      <c r="H487" s="764">
        <f t="shared" si="0"/>
        <v>1</v>
      </c>
      <c r="I487" s="806"/>
      <c r="J487" s="764">
        <v>1</v>
      </c>
      <c r="K487" s="764">
        <v>1</v>
      </c>
      <c r="L487" s="765"/>
      <c r="M487" s="765"/>
      <c r="N487" s="765"/>
      <c r="O487" s="765"/>
      <c r="P487" s="764">
        <v>0</v>
      </c>
      <c r="Q487" s="764">
        <v>0</v>
      </c>
      <c r="R487" s="765"/>
      <c r="S487" s="765"/>
      <c r="T487" s="765"/>
      <c r="U487" s="765"/>
      <c r="V487" s="764">
        <v>1</v>
      </c>
      <c r="W487" s="764">
        <v>1</v>
      </c>
      <c r="X487" s="765"/>
      <c r="Y487" s="765"/>
      <c r="Z487" s="765"/>
      <c r="AA487" s="765"/>
    </row>
    <row r="488" spans="1:27" x14ac:dyDescent="0.25">
      <c r="A488" s="761" t="s">
        <v>742</v>
      </c>
      <c r="B488" s="761" t="s">
        <v>28</v>
      </c>
      <c r="C488" s="762" t="s">
        <v>91</v>
      </c>
      <c r="D488" s="763" t="s">
        <v>115</v>
      </c>
      <c r="E488" s="761" t="s">
        <v>526</v>
      </c>
      <c r="F488" s="761" t="s">
        <v>272</v>
      </c>
      <c r="G488" s="764">
        <v>11</v>
      </c>
      <c r="H488" s="764">
        <f t="shared" si="0"/>
        <v>138</v>
      </c>
      <c r="I488" s="806"/>
      <c r="J488" s="764">
        <v>138</v>
      </c>
      <c r="K488" s="764">
        <v>130</v>
      </c>
      <c r="L488" s="765">
        <v>0.81313131313131337</v>
      </c>
      <c r="M488" s="765">
        <v>3.3182497212840091E-2</v>
      </c>
      <c r="N488" s="765">
        <v>0.7480936185941468</v>
      </c>
      <c r="O488" s="765">
        <v>0.87816900766847994</v>
      </c>
      <c r="P488" s="764">
        <v>1</v>
      </c>
      <c r="Q488" s="764">
        <v>1</v>
      </c>
      <c r="R488" s="765"/>
      <c r="S488" s="765"/>
      <c r="T488" s="765"/>
      <c r="U488" s="765"/>
      <c r="V488" s="764">
        <v>139</v>
      </c>
      <c r="W488" s="764">
        <v>131</v>
      </c>
      <c r="X488" s="765">
        <v>0.81313131313131337</v>
      </c>
      <c r="Y488" s="765">
        <v>3.3062920257399979E-2</v>
      </c>
      <c r="Z488" s="765">
        <v>0.74832798942680945</v>
      </c>
      <c r="AA488" s="765">
        <v>0.87793463683581729</v>
      </c>
    </row>
    <row r="489" spans="1:27" x14ac:dyDescent="0.25">
      <c r="A489" s="761" t="s">
        <v>742</v>
      </c>
      <c r="B489" s="761" t="s">
        <v>28</v>
      </c>
      <c r="C489" s="762" t="s">
        <v>91</v>
      </c>
      <c r="D489" s="763" t="s">
        <v>115</v>
      </c>
      <c r="E489" s="761" t="s">
        <v>526</v>
      </c>
      <c r="F489" s="761" t="s">
        <v>278</v>
      </c>
      <c r="G489" s="764">
        <v>5</v>
      </c>
      <c r="H489" s="764">
        <f t="shared" si="0"/>
        <v>12</v>
      </c>
      <c r="I489" s="806"/>
      <c r="J489" s="764">
        <v>12</v>
      </c>
      <c r="K489" s="764">
        <v>11</v>
      </c>
      <c r="L489" s="765"/>
      <c r="M489" s="765"/>
      <c r="N489" s="765"/>
      <c r="O489" s="765"/>
      <c r="P489" s="764">
        <v>0</v>
      </c>
      <c r="Q489" s="764">
        <v>0</v>
      </c>
      <c r="R489" s="765"/>
      <c r="S489" s="765"/>
      <c r="T489" s="765"/>
      <c r="U489" s="765"/>
      <c r="V489" s="764">
        <v>12</v>
      </c>
      <c r="W489" s="764">
        <v>11</v>
      </c>
      <c r="X489" s="765"/>
      <c r="Y489" s="765"/>
      <c r="Z489" s="765"/>
      <c r="AA489" s="765"/>
    </row>
    <row r="490" spans="1:27" x14ac:dyDescent="0.25">
      <c r="A490" s="766" t="s">
        <v>742</v>
      </c>
      <c r="B490" s="766" t="s">
        <v>28</v>
      </c>
      <c r="C490" s="766" t="s">
        <v>87</v>
      </c>
      <c r="D490" s="768" t="s">
        <v>115</v>
      </c>
      <c r="E490" s="767" t="s">
        <v>525</v>
      </c>
      <c r="F490" s="768" t="s">
        <v>280</v>
      </c>
      <c r="G490" s="769">
        <v>4</v>
      </c>
      <c r="H490" s="769">
        <f t="shared" si="0"/>
        <v>6</v>
      </c>
      <c r="I490" s="807"/>
      <c r="J490" s="769">
        <v>6</v>
      </c>
      <c r="K490" s="769">
        <v>5</v>
      </c>
      <c r="L490" s="770"/>
      <c r="M490" s="770"/>
      <c r="N490" s="770"/>
      <c r="O490" s="770"/>
      <c r="P490" s="769">
        <v>0</v>
      </c>
      <c r="Q490" s="769">
        <v>0</v>
      </c>
      <c r="R490" s="770"/>
      <c r="S490" s="770"/>
      <c r="T490" s="770"/>
      <c r="U490" s="770"/>
      <c r="V490" s="769">
        <v>6</v>
      </c>
      <c r="W490" s="769">
        <v>5</v>
      </c>
      <c r="X490" s="770"/>
      <c r="Y490" s="770"/>
      <c r="Z490" s="770"/>
      <c r="AA490" s="770"/>
    </row>
    <row r="491" spans="1:27" x14ac:dyDescent="0.25">
      <c r="A491" s="766" t="s">
        <v>742</v>
      </c>
      <c r="B491" s="766" t="s">
        <v>28</v>
      </c>
      <c r="C491" s="766" t="s">
        <v>87</v>
      </c>
      <c r="D491" s="768" t="s">
        <v>115</v>
      </c>
      <c r="E491" s="767" t="s">
        <v>527</v>
      </c>
      <c r="F491" s="768" t="s">
        <v>280</v>
      </c>
      <c r="G491" s="769">
        <v>11</v>
      </c>
      <c r="H491" s="769">
        <f t="shared" si="0"/>
        <v>150</v>
      </c>
      <c r="I491" s="807"/>
      <c r="J491" s="769">
        <v>150</v>
      </c>
      <c r="K491" s="769">
        <v>141</v>
      </c>
      <c r="L491" s="770">
        <v>0.76810477657935305</v>
      </c>
      <c r="M491" s="770">
        <v>3.445962166317125E-2</v>
      </c>
      <c r="N491" s="770">
        <v>0.70056391811953744</v>
      </c>
      <c r="O491" s="770">
        <v>0.83564563503916867</v>
      </c>
      <c r="P491" s="769">
        <v>1</v>
      </c>
      <c r="Q491" s="769">
        <v>1</v>
      </c>
      <c r="R491" s="770"/>
      <c r="S491" s="770"/>
      <c r="T491" s="770"/>
      <c r="U491" s="770"/>
      <c r="V491" s="769">
        <v>151</v>
      </c>
      <c r="W491" s="769">
        <v>142</v>
      </c>
      <c r="X491" s="770">
        <v>0.76810477657935305</v>
      </c>
      <c r="Y491" s="770">
        <v>3.4345327412450805E-2</v>
      </c>
      <c r="Z491" s="770">
        <v>0.70078793485094948</v>
      </c>
      <c r="AA491" s="770">
        <v>0.83542161830775663</v>
      </c>
    </row>
    <row r="492" spans="1:27" x14ac:dyDescent="0.25">
      <c r="A492" s="766" t="s">
        <v>742</v>
      </c>
      <c r="B492" s="766" t="s">
        <v>28</v>
      </c>
      <c r="C492" s="766" t="s">
        <v>87</v>
      </c>
      <c r="D492" s="768" t="s">
        <v>115</v>
      </c>
      <c r="E492" s="768" t="s">
        <v>277</v>
      </c>
      <c r="F492" s="767" t="s">
        <v>276</v>
      </c>
      <c r="G492" s="769">
        <v>12</v>
      </c>
      <c r="H492" s="769">
        <f t="shared" si="0"/>
        <v>143</v>
      </c>
      <c r="I492" s="807"/>
      <c r="J492" s="769">
        <v>143</v>
      </c>
      <c r="K492" s="769">
        <v>134</v>
      </c>
      <c r="L492" s="770">
        <v>0.82886904761904756</v>
      </c>
      <c r="M492" s="770">
        <v>3.1494826916566472E-2</v>
      </c>
      <c r="N492" s="770">
        <v>0.76713918686257732</v>
      </c>
      <c r="O492" s="770">
        <v>0.89059890837551781</v>
      </c>
      <c r="P492" s="769">
        <v>1</v>
      </c>
      <c r="Q492" s="769">
        <v>1</v>
      </c>
      <c r="R492" s="770"/>
      <c r="S492" s="770"/>
      <c r="T492" s="770"/>
      <c r="U492" s="770"/>
      <c r="V492" s="769">
        <v>144</v>
      </c>
      <c r="W492" s="769">
        <v>135</v>
      </c>
      <c r="X492" s="770">
        <v>0.82886904761904756</v>
      </c>
      <c r="Y492" s="770">
        <v>3.138527936059584E-2</v>
      </c>
      <c r="Z492" s="770">
        <v>0.76735390007227977</v>
      </c>
      <c r="AA492" s="770">
        <v>0.89038419516581535</v>
      </c>
    </row>
    <row r="493" spans="1:27" x14ac:dyDescent="0.25">
      <c r="A493" s="766" t="s">
        <v>742</v>
      </c>
      <c r="B493" s="766" t="s">
        <v>28</v>
      </c>
      <c r="C493" s="766" t="s">
        <v>87</v>
      </c>
      <c r="D493" s="768" t="s">
        <v>115</v>
      </c>
      <c r="E493" s="768" t="s">
        <v>277</v>
      </c>
      <c r="F493" s="767" t="s">
        <v>279</v>
      </c>
      <c r="G493" s="769">
        <v>5</v>
      </c>
      <c r="H493" s="769">
        <f t="shared" si="0"/>
        <v>13</v>
      </c>
      <c r="I493" s="807"/>
      <c r="J493" s="769">
        <v>13</v>
      </c>
      <c r="K493" s="769">
        <v>12</v>
      </c>
      <c r="L493" s="770"/>
      <c r="M493" s="770"/>
      <c r="N493" s="770"/>
      <c r="O493" s="770"/>
      <c r="P493" s="769">
        <v>0</v>
      </c>
      <c r="Q493" s="769">
        <v>0</v>
      </c>
      <c r="R493" s="770"/>
      <c r="S493" s="770"/>
      <c r="T493" s="770"/>
      <c r="U493" s="770"/>
      <c r="V493" s="769">
        <v>0</v>
      </c>
      <c r="W493" s="769">
        <v>0</v>
      </c>
      <c r="X493" s="770"/>
      <c r="Y493" s="770"/>
      <c r="Z493" s="770"/>
      <c r="AA493" s="770"/>
    </row>
    <row r="494" spans="1:27" x14ac:dyDescent="0.25">
      <c r="A494" s="771" t="s">
        <v>742</v>
      </c>
      <c r="B494" s="771" t="s">
        <v>28</v>
      </c>
      <c r="C494" s="772" t="s">
        <v>91</v>
      </c>
      <c r="D494" s="773" t="s">
        <v>115</v>
      </c>
      <c r="E494" s="773" t="s">
        <v>277</v>
      </c>
      <c r="F494" s="773" t="s">
        <v>280</v>
      </c>
      <c r="G494" s="774">
        <v>12</v>
      </c>
      <c r="H494" s="774">
        <f t="shared" si="0"/>
        <v>156</v>
      </c>
      <c r="I494" s="808">
        <v>0.52</v>
      </c>
      <c r="J494" s="774">
        <v>156</v>
      </c>
      <c r="K494" s="774">
        <v>146</v>
      </c>
      <c r="L494" s="775">
        <v>0.7876344086021505</v>
      </c>
      <c r="M494" s="775">
        <v>3.274478300472039E-2</v>
      </c>
      <c r="N494" s="775">
        <v>0.72345463391289855</v>
      </c>
      <c r="O494" s="775">
        <v>0.85181418329140246</v>
      </c>
      <c r="P494" s="774">
        <v>1</v>
      </c>
      <c r="Q494" s="774">
        <v>1</v>
      </c>
      <c r="R494" s="775"/>
      <c r="S494" s="775"/>
      <c r="T494" s="775"/>
      <c r="U494" s="775"/>
      <c r="V494" s="774">
        <v>157</v>
      </c>
      <c r="W494" s="774">
        <v>147</v>
      </c>
      <c r="X494" s="775">
        <v>0.7876344086021505</v>
      </c>
      <c r="Y494" s="775">
        <v>3.2640333670012511E-2</v>
      </c>
      <c r="Z494" s="775">
        <v>0.72365935460892594</v>
      </c>
      <c r="AA494" s="775">
        <v>0.85160946259537507</v>
      </c>
    </row>
    <row r="495" spans="1:27" x14ac:dyDescent="0.25">
      <c r="A495" s="771" t="s">
        <v>742</v>
      </c>
      <c r="B495" s="771" t="s">
        <v>28</v>
      </c>
      <c r="C495" s="773" t="s">
        <v>84</v>
      </c>
      <c r="D495" s="773" t="s">
        <v>115</v>
      </c>
      <c r="E495" s="773" t="s">
        <v>277</v>
      </c>
      <c r="F495" s="772" t="s">
        <v>276</v>
      </c>
      <c r="G495" s="774">
        <v>21</v>
      </c>
      <c r="H495" s="774">
        <f t="shared" si="0"/>
        <v>163</v>
      </c>
      <c r="I495" s="808"/>
      <c r="J495" s="774">
        <v>163</v>
      </c>
      <c r="K495" s="774">
        <v>152</v>
      </c>
      <c r="L495" s="775">
        <v>0.88435374149659862</v>
      </c>
      <c r="M495" s="775">
        <v>2.5048688955511714E-2</v>
      </c>
      <c r="N495" s="775">
        <v>0.83525831114379567</v>
      </c>
      <c r="O495" s="775">
        <v>0.93344917184940157</v>
      </c>
      <c r="P495" s="774">
        <v>1</v>
      </c>
      <c r="Q495" s="774">
        <v>1</v>
      </c>
      <c r="R495" s="775"/>
      <c r="S495" s="775"/>
      <c r="T495" s="775"/>
      <c r="U495" s="775"/>
      <c r="V495" s="774">
        <v>164</v>
      </c>
      <c r="W495" s="774">
        <v>153</v>
      </c>
      <c r="X495" s="775">
        <v>0.88435374149659862</v>
      </c>
      <c r="Y495" s="775">
        <v>2.4972204230533979E-2</v>
      </c>
      <c r="Z495" s="775">
        <v>0.835408221204752</v>
      </c>
      <c r="AA495" s="775">
        <v>0.93329926178844524</v>
      </c>
    </row>
    <row r="496" spans="1:27" x14ac:dyDescent="0.25">
      <c r="A496" s="771" t="s">
        <v>742</v>
      </c>
      <c r="B496" s="771" t="s">
        <v>28</v>
      </c>
      <c r="C496" s="773" t="s">
        <v>84</v>
      </c>
      <c r="D496" s="773" t="s">
        <v>115</v>
      </c>
      <c r="E496" s="773" t="s">
        <v>277</v>
      </c>
      <c r="F496" s="772" t="s">
        <v>279</v>
      </c>
      <c r="G496" s="774">
        <v>16</v>
      </c>
      <c r="H496" s="774">
        <f t="shared" si="0"/>
        <v>16</v>
      </c>
      <c r="I496" s="808"/>
      <c r="J496" s="774">
        <v>16</v>
      </c>
      <c r="K496" s="774">
        <v>15</v>
      </c>
      <c r="L496" s="775"/>
      <c r="M496" s="775"/>
      <c r="N496" s="775"/>
      <c r="O496" s="775"/>
      <c r="P496" s="774">
        <v>0</v>
      </c>
      <c r="Q496" s="774">
        <v>0</v>
      </c>
      <c r="R496" s="775"/>
      <c r="S496" s="775"/>
      <c r="T496" s="775"/>
      <c r="U496" s="775"/>
      <c r="V496" s="774">
        <v>0</v>
      </c>
      <c r="W496" s="774">
        <v>0</v>
      </c>
      <c r="X496" s="775"/>
      <c r="Y496" s="775"/>
      <c r="Z496" s="775"/>
      <c r="AA496" s="775"/>
    </row>
    <row r="497" spans="1:27" x14ac:dyDescent="0.25">
      <c r="A497" s="771" t="s">
        <v>742</v>
      </c>
      <c r="B497" s="771" t="s">
        <v>28</v>
      </c>
      <c r="C497" s="773" t="s">
        <v>84</v>
      </c>
      <c r="D497" s="773" t="s">
        <v>115</v>
      </c>
      <c r="E497" s="772" t="s">
        <v>525</v>
      </c>
      <c r="F497" s="773" t="s">
        <v>280</v>
      </c>
      <c r="G497" s="774">
        <v>4</v>
      </c>
      <c r="H497" s="774">
        <f t="shared" si="0"/>
        <v>6</v>
      </c>
      <c r="I497" s="808"/>
      <c r="J497" s="774">
        <v>6</v>
      </c>
      <c r="K497" s="774">
        <v>5</v>
      </c>
      <c r="L497" s="775"/>
      <c r="M497" s="775"/>
      <c r="N497" s="775"/>
      <c r="O497" s="775"/>
      <c r="P497" s="774">
        <v>0</v>
      </c>
      <c r="Q497" s="774">
        <v>0</v>
      </c>
      <c r="R497" s="775"/>
      <c r="S497" s="775"/>
      <c r="T497" s="775"/>
      <c r="U497" s="775"/>
      <c r="V497" s="774">
        <v>6</v>
      </c>
      <c r="W497" s="774">
        <v>5</v>
      </c>
      <c r="X497" s="775"/>
      <c r="Y497" s="775"/>
      <c r="Z497" s="775"/>
      <c r="AA497" s="775"/>
    </row>
    <row r="498" spans="1:27" x14ac:dyDescent="0.25">
      <c r="A498" s="771" t="s">
        <v>742</v>
      </c>
      <c r="B498" s="771" t="s">
        <v>28</v>
      </c>
      <c r="C498" s="773" t="s">
        <v>84</v>
      </c>
      <c r="D498" s="773" t="s">
        <v>115</v>
      </c>
      <c r="E498" s="772" t="s">
        <v>527</v>
      </c>
      <c r="F498" s="773" t="s">
        <v>280</v>
      </c>
      <c r="G498" s="774">
        <v>21</v>
      </c>
      <c r="H498" s="774">
        <f t="shared" si="0"/>
        <v>173</v>
      </c>
      <c r="I498" s="808"/>
      <c r="J498" s="774">
        <v>173</v>
      </c>
      <c r="K498" s="774">
        <v>162</v>
      </c>
      <c r="L498" s="775">
        <v>0.86133530625056043</v>
      </c>
      <c r="M498" s="775">
        <v>2.6275199460456707E-2</v>
      </c>
      <c r="N498" s="775">
        <v>0.80983591530806531</v>
      </c>
      <c r="O498" s="775">
        <v>0.91283469719305554</v>
      </c>
      <c r="P498" s="774">
        <v>1</v>
      </c>
      <c r="Q498" s="774">
        <v>1</v>
      </c>
      <c r="R498" s="775"/>
      <c r="S498" s="775"/>
      <c r="T498" s="775"/>
      <c r="U498" s="775"/>
      <c r="V498" s="774">
        <v>174</v>
      </c>
      <c r="W498" s="774">
        <v>163</v>
      </c>
      <c r="X498" s="775">
        <v>0.86133530625056043</v>
      </c>
      <c r="Y498" s="775">
        <v>2.6199587218913547E-2</v>
      </c>
      <c r="Z498" s="775">
        <v>0.80998411530148984</v>
      </c>
      <c r="AA498" s="775">
        <v>0.91268649719963102</v>
      </c>
    </row>
    <row r="499" spans="1:27" x14ac:dyDescent="0.25">
      <c r="A499" s="771" t="s">
        <v>742</v>
      </c>
      <c r="B499" s="771" t="s">
        <v>28</v>
      </c>
      <c r="C499" s="773" t="s">
        <v>84</v>
      </c>
      <c r="D499" s="772" t="s">
        <v>116</v>
      </c>
      <c r="E499" s="773" t="s">
        <v>277</v>
      </c>
      <c r="F499" s="773" t="s">
        <v>280</v>
      </c>
      <c r="G499" s="774">
        <v>22</v>
      </c>
      <c r="H499" s="774">
        <f t="shared" si="0"/>
        <v>178</v>
      </c>
      <c r="I499" s="808"/>
      <c r="J499" s="774">
        <v>178</v>
      </c>
      <c r="K499" s="774">
        <v>166</v>
      </c>
      <c r="L499" s="775">
        <v>0.86775008145975885</v>
      </c>
      <c r="M499" s="775">
        <v>2.5391305862566594E-2</v>
      </c>
      <c r="N499" s="775">
        <v>0.81798312196912837</v>
      </c>
      <c r="O499" s="775">
        <v>0.91751704095038933</v>
      </c>
      <c r="P499" s="774">
        <v>1</v>
      </c>
      <c r="Q499" s="774">
        <v>1</v>
      </c>
      <c r="R499" s="775"/>
      <c r="S499" s="775"/>
      <c r="T499" s="775"/>
      <c r="U499" s="775"/>
      <c r="V499" s="774">
        <v>179</v>
      </c>
      <c r="W499" s="774">
        <v>167</v>
      </c>
      <c r="X499" s="775">
        <v>0.86775008145975885</v>
      </c>
      <c r="Y499" s="775">
        <v>2.5320281091657786E-2</v>
      </c>
      <c r="Z499" s="775">
        <v>0.81812233052010963</v>
      </c>
      <c r="AA499" s="775">
        <v>0.91737783239940807</v>
      </c>
    </row>
    <row r="500" spans="1:27" x14ac:dyDescent="0.25">
      <c r="A500" s="771" t="s">
        <v>742</v>
      </c>
      <c r="B500" s="771" t="s">
        <v>28</v>
      </c>
      <c r="C500" s="773" t="s">
        <v>84</v>
      </c>
      <c r="D500" s="772" t="s">
        <v>117</v>
      </c>
      <c r="E500" s="773" t="s">
        <v>277</v>
      </c>
      <c r="F500" s="773" t="s">
        <v>280</v>
      </c>
      <c r="G500" s="774">
        <v>1</v>
      </c>
      <c r="H500" s="774">
        <f t="shared" si="0"/>
        <v>1</v>
      </c>
      <c r="I500" s="808"/>
      <c r="J500" s="774">
        <v>1</v>
      </c>
      <c r="K500" s="774">
        <v>1</v>
      </c>
      <c r="L500" s="775"/>
      <c r="M500" s="775"/>
      <c r="N500" s="775"/>
      <c r="O500" s="775"/>
      <c r="P500" s="774">
        <v>0</v>
      </c>
      <c r="Q500" s="774">
        <v>0</v>
      </c>
      <c r="R500" s="775"/>
      <c r="S500" s="775"/>
      <c r="T500" s="775"/>
      <c r="U500" s="775"/>
      <c r="V500" s="774">
        <v>1</v>
      </c>
      <c r="W500" s="774">
        <v>1</v>
      </c>
      <c r="X500" s="775"/>
      <c r="Y500" s="775"/>
      <c r="Z500" s="775"/>
      <c r="AA500" s="775"/>
    </row>
    <row r="501" spans="1:27" x14ac:dyDescent="0.25">
      <c r="A501" s="779" t="s">
        <v>742</v>
      </c>
      <c r="B501" s="780" t="s">
        <v>38</v>
      </c>
      <c r="C501" s="779" t="s">
        <v>84</v>
      </c>
      <c r="D501" s="781" t="s">
        <v>115</v>
      </c>
      <c r="E501" s="781" t="s">
        <v>277</v>
      </c>
      <c r="F501" s="781" t="s">
        <v>280</v>
      </c>
      <c r="G501" s="782">
        <v>22</v>
      </c>
      <c r="H501" s="782">
        <f t="shared" si="0"/>
        <v>179</v>
      </c>
      <c r="I501" s="810">
        <v>0.52</v>
      </c>
      <c r="J501" s="782">
        <v>179</v>
      </c>
      <c r="K501" s="782">
        <v>167</v>
      </c>
      <c r="L501" s="783">
        <v>0.86775008145975885</v>
      </c>
      <c r="M501" s="783">
        <v>2.5320281091657786E-2</v>
      </c>
      <c r="N501" s="783">
        <v>0.81812233052010963</v>
      </c>
      <c r="O501" s="783">
        <v>0.91737783239940807</v>
      </c>
      <c r="P501" s="782">
        <v>1</v>
      </c>
      <c r="Q501" s="782">
        <v>1</v>
      </c>
      <c r="R501" s="783"/>
      <c r="S501" s="783"/>
      <c r="T501" s="783"/>
      <c r="U501" s="783"/>
      <c r="V501" s="782">
        <v>180</v>
      </c>
      <c r="W501" s="782">
        <v>168</v>
      </c>
      <c r="X501" s="783">
        <v>0.86775008145975885</v>
      </c>
      <c r="Y501" s="783">
        <v>2.5249849018948028E-2</v>
      </c>
      <c r="Z501" s="783">
        <v>0.8182603773826207</v>
      </c>
      <c r="AA501" s="783">
        <v>0.917239785536897</v>
      </c>
    </row>
    <row r="502" spans="1:27" x14ac:dyDescent="0.25">
      <c r="A502" s="758" t="s">
        <v>742</v>
      </c>
      <c r="B502" s="758" t="s">
        <v>29</v>
      </c>
      <c r="C502" s="758" t="s">
        <v>25</v>
      </c>
      <c r="D502" s="758" t="s">
        <v>523</v>
      </c>
      <c r="E502" s="758" t="s">
        <v>524</v>
      </c>
      <c r="F502" s="758" t="s">
        <v>272</v>
      </c>
      <c r="G502" s="759">
        <v>1</v>
      </c>
      <c r="H502" s="759">
        <f t="shared" si="0"/>
        <v>0</v>
      </c>
      <c r="I502" s="805"/>
      <c r="J502" s="759">
        <v>0</v>
      </c>
      <c r="K502" s="759">
        <v>0</v>
      </c>
      <c r="L502" s="760"/>
      <c r="M502" s="760"/>
      <c r="N502" s="760"/>
      <c r="O502" s="760"/>
      <c r="P502" s="759">
        <v>0</v>
      </c>
      <c r="Q502" s="759">
        <v>0</v>
      </c>
      <c r="R502" s="760"/>
      <c r="S502" s="760"/>
      <c r="T502" s="760"/>
      <c r="U502" s="760"/>
      <c r="V502" s="759">
        <v>0</v>
      </c>
      <c r="W502" s="759">
        <v>0</v>
      </c>
      <c r="X502" s="760"/>
      <c r="Y502" s="760"/>
      <c r="Z502" s="760"/>
      <c r="AA502" s="760"/>
    </row>
    <row r="503" spans="1:27" x14ac:dyDescent="0.25">
      <c r="A503" s="758" t="s">
        <v>742</v>
      </c>
      <c r="B503" s="758" t="s">
        <v>29</v>
      </c>
      <c r="C503" s="758" t="s">
        <v>25</v>
      </c>
      <c r="D503" s="758" t="s">
        <v>523</v>
      </c>
      <c r="E503" s="758" t="s">
        <v>524</v>
      </c>
      <c r="F503" s="758" t="s">
        <v>278</v>
      </c>
      <c r="G503" s="759">
        <v>1</v>
      </c>
      <c r="H503" s="759">
        <f t="shared" si="0"/>
        <v>0</v>
      </c>
      <c r="I503" s="805"/>
      <c r="J503" s="759">
        <v>0</v>
      </c>
      <c r="K503" s="759">
        <v>0</v>
      </c>
      <c r="L503" s="760"/>
      <c r="M503" s="760"/>
      <c r="N503" s="760"/>
      <c r="O503" s="760"/>
      <c r="P503" s="759">
        <v>0</v>
      </c>
      <c r="Q503" s="759">
        <v>0</v>
      </c>
      <c r="R503" s="760"/>
      <c r="S503" s="760"/>
      <c r="T503" s="760"/>
      <c r="U503" s="760"/>
      <c r="V503" s="759">
        <v>0</v>
      </c>
      <c r="W503" s="759">
        <v>0</v>
      </c>
      <c r="X503" s="760"/>
      <c r="Y503" s="760"/>
      <c r="Z503" s="760"/>
      <c r="AA503" s="760"/>
    </row>
    <row r="504" spans="1:27" x14ac:dyDescent="0.25">
      <c r="A504" s="761" t="s">
        <v>742</v>
      </c>
      <c r="B504" s="761" t="s">
        <v>29</v>
      </c>
      <c r="C504" s="761" t="s">
        <v>25</v>
      </c>
      <c r="D504" s="761" t="s">
        <v>523</v>
      </c>
      <c r="E504" s="762" t="s">
        <v>525</v>
      </c>
      <c r="F504" s="763" t="s">
        <v>280</v>
      </c>
      <c r="G504" s="764">
        <v>1</v>
      </c>
      <c r="H504" s="764">
        <f t="shared" si="0"/>
        <v>0</v>
      </c>
      <c r="I504" s="806"/>
      <c r="J504" s="764">
        <v>0</v>
      </c>
      <c r="K504" s="764">
        <v>0</v>
      </c>
      <c r="L504" s="765"/>
      <c r="M504" s="765"/>
      <c r="N504" s="765"/>
      <c r="O504" s="765"/>
      <c r="P504" s="764">
        <v>0</v>
      </c>
      <c r="Q504" s="764">
        <v>0</v>
      </c>
      <c r="R504" s="765"/>
      <c r="S504" s="765"/>
      <c r="T504" s="765"/>
      <c r="U504" s="765"/>
      <c r="V504" s="764">
        <v>0</v>
      </c>
      <c r="W504" s="764">
        <v>0</v>
      </c>
      <c r="X504" s="765"/>
      <c r="Y504" s="765"/>
      <c r="Z504" s="765"/>
      <c r="AA504" s="765"/>
    </row>
    <row r="505" spans="1:27" x14ac:dyDescent="0.25">
      <c r="A505" s="758" t="s">
        <v>742</v>
      </c>
      <c r="B505" s="758" t="s">
        <v>29</v>
      </c>
      <c r="C505" s="758" t="s">
        <v>25</v>
      </c>
      <c r="D505" s="758" t="s">
        <v>523</v>
      </c>
      <c r="E505" s="758" t="s">
        <v>526</v>
      </c>
      <c r="F505" s="758" t="s">
        <v>272</v>
      </c>
      <c r="G505" s="759">
        <v>5</v>
      </c>
      <c r="H505" s="759">
        <f t="shared" si="0"/>
        <v>10</v>
      </c>
      <c r="I505" s="805"/>
      <c r="J505" s="759">
        <v>10</v>
      </c>
      <c r="K505" s="759">
        <v>7</v>
      </c>
      <c r="L505" s="760"/>
      <c r="M505" s="760"/>
      <c r="N505" s="760"/>
      <c r="O505" s="760"/>
      <c r="P505" s="759">
        <v>0</v>
      </c>
      <c r="Q505" s="759">
        <v>0</v>
      </c>
      <c r="R505" s="760"/>
      <c r="S505" s="760"/>
      <c r="T505" s="760"/>
      <c r="U505" s="760"/>
      <c r="V505" s="759">
        <v>0</v>
      </c>
      <c r="W505" s="759">
        <v>0</v>
      </c>
      <c r="X505" s="760"/>
      <c r="Y505" s="760"/>
      <c r="Z505" s="760"/>
      <c r="AA505" s="760"/>
    </row>
    <row r="506" spans="1:27" x14ac:dyDescent="0.25">
      <c r="A506" s="758" t="s">
        <v>742</v>
      </c>
      <c r="B506" s="758" t="s">
        <v>29</v>
      </c>
      <c r="C506" s="758" t="s">
        <v>25</v>
      </c>
      <c r="D506" s="758" t="s">
        <v>523</v>
      </c>
      <c r="E506" s="758" t="s">
        <v>526</v>
      </c>
      <c r="F506" s="758" t="s">
        <v>278</v>
      </c>
      <c r="G506" s="759">
        <v>1</v>
      </c>
      <c r="H506" s="759">
        <f t="shared" ref="H506:H569" si="2">J506</f>
        <v>1</v>
      </c>
      <c r="I506" s="805"/>
      <c r="J506" s="759">
        <v>1</v>
      </c>
      <c r="K506" s="759">
        <v>1</v>
      </c>
      <c r="L506" s="760"/>
      <c r="M506" s="760"/>
      <c r="N506" s="760"/>
      <c r="O506" s="760"/>
      <c r="P506" s="759">
        <v>0</v>
      </c>
      <c r="Q506" s="759">
        <v>0</v>
      </c>
      <c r="R506" s="760"/>
      <c r="S506" s="760"/>
      <c r="T506" s="760"/>
      <c r="U506" s="760"/>
      <c r="V506" s="759">
        <v>1</v>
      </c>
      <c r="W506" s="759">
        <v>1</v>
      </c>
      <c r="X506" s="760"/>
      <c r="Y506" s="760"/>
      <c r="Z506" s="760"/>
      <c r="AA506" s="760"/>
    </row>
    <row r="507" spans="1:27" x14ac:dyDescent="0.25">
      <c r="A507" s="761" t="s">
        <v>742</v>
      </c>
      <c r="B507" s="761" t="s">
        <v>29</v>
      </c>
      <c r="C507" s="761" t="s">
        <v>25</v>
      </c>
      <c r="D507" s="761" t="s">
        <v>523</v>
      </c>
      <c r="E507" s="762" t="s">
        <v>527</v>
      </c>
      <c r="F507" s="763" t="s">
        <v>280</v>
      </c>
      <c r="G507" s="764">
        <v>5</v>
      </c>
      <c r="H507" s="764">
        <f t="shared" si="2"/>
        <v>11</v>
      </c>
      <c r="I507" s="806"/>
      <c r="J507" s="764">
        <v>11</v>
      </c>
      <c r="K507" s="764">
        <v>8</v>
      </c>
      <c r="L507" s="765"/>
      <c r="M507" s="765"/>
      <c r="N507" s="765"/>
      <c r="O507" s="765"/>
      <c r="P507" s="764">
        <v>0</v>
      </c>
      <c r="Q507" s="764">
        <v>0</v>
      </c>
      <c r="R507" s="765"/>
      <c r="S507" s="765"/>
      <c r="T507" s="765"/>
      <c r="U507" s="765"/>
      <c r="V507" s="764">
        <f t="shared" ref="V507:W507" si="3">SUM(J507+P507)</f>
        <v>11</v>
      </c>
      <c r="W507" s="764">
        <f t="shared" si="3"/>
        <v>8</v>
      </c>
      <c r="X507" s="765"/>
      <c r="Y507" s="765"/>
      <c r="Z507" s="765"/>
      <c r="AA507" s="765"/>
    </row>
    <row r="508" spans="1:27" x14ac:dyDescent="0.25">
      <c r="A508" s="761" t="s">
        <v>742</v>
      </c>
      <c r="B508" s="761" t="s">
        <v>29</v>
      </c>
      <c r="C508" s="761" t="s">
        <v>25</v>
      </c>
      <c r="D508" s="761" t="s">
        <v>523</v>
      </c>
      <c r="E508" s="763" t="s">
        <v>277</v>
      </c>
      <c r="F508" s="762" t="s">
        <v>276</v>
      </c>
      <c r="G508" s="764">
        <v>5</v>
      </c>
      <c r="H508" s="764">
        <f t="shared" si="2"/>
        <v>10</v>
      </c>
      <c r="I508" s="806"/>
      <c r="J508" s="764">
        <v>10</v>
      </c>
      <c r="K508" s="764">
        <v>7</v>
      </c>
      <c r="L508" s="765"/>
      <c r="M508" s="765"/>
      <c r="N508" s="765"/>
      <c r="O508" s="765"/>
      <c r="P508" s="764">
        <v>0</v>
      </c>
      <c r="Q508" s="764">
        <v>0</v>
      </c>
      <c r="R508" s="765"/>
      <c r="S508" s="765"/>
      <c r="T508" s="765"/>
      <c r="U508" s="765"/>
      <c r="V508" s="764">
        <v>10</v>
      </c>
      <c r="W508" s="764">
        <v>7</v>
      </c>
      <c r="X508" s="765"/>
      <c r="Y508" s="765"/>
      <c r="Z508" s="765"/>
      <c r="AA508" s="765"/>
    </row>
    <row r="509" spans="1:27" x14ac:dyDescent="0.25">
      <c r="A509" s="761" t="s">
        <v>742</v>
      </c>
      <c r="B509" s="761" t="s">
        <v>29</v>
      </c>
      <c r="C509" s="761" t="s">
        <v>25</v>
      </c>
      <c r="D509" s="761" t="s">
        <v>523</v>
      </c>
      <c r="E509" s="763" t="s">
        <v>277</v>
      </c>
      <c r="F509" s="762" t="s">
        <v>279</v>
      </c>
      <c r="G509" s="764">
        <v>1</v>
      </c>
      <c r="H509" s="764">
        <f t="shared" si="2"/>
        <v>1</v>
      </c>
      <c r="I509" s="806"/>
      <c r="J509" s="764">
        <v>1</v>
      </c>
      <c r="K509" s="764">
        <v>1</v>
      </c>
      <c r="L509" s="765"/>
      <c r="M509" s="765"/>
      <c r="N509" s="765"/>
      <c r="O509" s="765"/>
      <c r="P509" s="764">
        <v>0</v>
      </c>
      <c r="Q509" s="764">
        <v>0</v>
      </c>
      <c r="R509" s="765"/>
      <c r="S509" s="765"/>
      <c r="T509" s="765"/>
      <c r="U509" s="765"/>
      <c r="V509" s="764">
        <v>1</v>
      </c>
      <c r="W509" s="764">
        <v>1</v>
      </c>
      <c r="X509" s="765"/>
      <c r="Y509" s="765"/>
      <c r="Z509" s="765"/>
      <c r="AA509" s="765"/>
    </row>
    <row r="510" spans="1:27" x14ac:dyDescent="0.25">
      <c r="A510" s="766" t="s">
        <v>742</v>
      </c>
      <c r="B510" s="766" t="s">
        <v>29</v>
      </c>
      <c r="C510" s="766" t="s">
        <v>25</v>
      </c>
      <c r="D510" s="767" t="s">
        <v>116</v>
      </c>
      <c r="E510" s="768" t="s">
        <v>277</v>
      </c>
      <c r="F510" s="768" t="s">
        <v>280</v>
      </c>
      <c r="G510" s="769">
        <v>5</v>
      </c>
      <c r="H510" s="769">
        <f t="shared" si="2"/>
        <v>11</v>
      </c>
      <c r="I510" s="807"/>
      <c r="J510" s="769">
        <v>11</v>
      </c>
      <c r="K510" s="769">
        <v>8</v>
      </c>
      <c r="L510" s="770"/>
      <c r="M510" s="770"/>
      <c r="N510" s="770"/>
      <c r="O510" s="770"/>
      <c r="P510" s="769">
        <v>0</v>
      </c>
      <c r="Q510" s="769">
        <v>0</v>
      </c>
      <c r="R510" s="770"/>
      <c r="S510" s="770"/>
      <c r="T510" s="770"/>
      <c r="U510" s="770"/>
      <c r="V510" s="769">
        <v>11</v>
      </c>
      <c r="W510" s="769">
        <v>8</v>
      </c>
      <c r="X510" s="770"/>
      <c r="Y510" s="770"/>
      <c r="Z510" s="770"/>
      <c r="AA510" s="770"/>
    </row>
    <row r="511" spans="1:27" x14ac:dyDescent="0.25">
      <c r="A511" s="758" t="s">
        <v>742</v>
      </c>
      <c r="B511" s="758" t="s">
        <v>29</v>
      </c>
      <c r="C511" s="758" t="s">
        <v>25</v>
      </c>
      <c r="D511" s="758" t="s">
        <v>528</v>
      </c>
      <c r="E511" s="758" t="s">
        <v>524</v>
      </c>
      <c r="F511" s="758" t="s">
        <v>272</v>
      </c>
      <c r="G511" s="759">
        <v>1</v>
      </c>
      <c r="H511" s="759">
        <f t="shared" si="2"/>
        <v>0</v>
      </c>
      <c r="I511" s="805"/>
      <c r="J511" s="759">
        <v>0</v>
      </c>
      <c r="K511" s="759">
        <v>0</v>
      </c>
      <c r="L511" s="760"/>
      <c r="M511" s="760"/>
      <c r="N511" s="760"/>
      <c r="O511" s="760"/>
      <c r="P511" s="759">
        <v>0</v>
      </c>
      <c r="Q511" s="759">
        <v>0</v>
      </c>
      <c r="R511" s="760"/>
      <c r="S511" s="760"/>
      <c r="T511" s="760"/>
      <c r="U511" s="760"/>
      <c r="V511" s="759">
        <v>0</v>
      </c>
      <c r="W511" s="759">
        <v>0</v>
      </c>
      <c r="X511" s="760"/>
      <c r="Y511" s="760"/>
      <c r="Z511" s="760"/>
      <c r="AA511" s="760"/>
    </row>
    <row r="512" spans="1:27" x14ac:dyDescent="0.25">
      <c r="A512" s="758" t="s">
        <v>742</v>
      </c>
      <c r="B512" s="758" t="s">
        <v>29</v>
      </c>
      <c r="C512" s="758" t="s">
        <v>25</v>
      </c>
      <c r="D512" s="758" t="s">
        <v>528</v>
      </c>
      <c r="E512" s="758" t="s">
        <v>524</v>
      </c>
      <c r="F512" s="758" t="s">
        <v>278</v>
      </c>
      <c r="G512" s="759">
        <v>1</v>
      </c>
      <c r="H512" s="759">
        <f t="shared" si="2"/>
        <v>0</v>
      </c>
      <c r="I512" s="805"/>
      <c r="J512" s="759">
        <v>0</v>
      </c>
      <c r="K512" s="759">
        <v>0</v>
      </c>
      <c r="L512" s="760"/>
      <c r="M512" s="760"/>
      <c r="N512" s="760"/>
      <c r="O512" s="760"/>
      <c r="P512" s="759">
        <v>0</v>
      </c>
      <c r="Q512" s="759">
        <v>0</v>
      </c>
      <c r="R512" s="760"/>
      <c r="S512" s="760"/>
      <c r="T512" s="760"/>
      <c r="U512" s="760"/>
      <c r="V512" s="759">
        <v>0</v>
      </c>
      <c r="W512" s="759">
        <v>0</v>
      </c>
      <c r="X512" s="760"/>
      <c r="Y512" s="760"/>
      <c r="Z512" s="760"/>
      <c r="AA512" s="760"/>
    </row>
    <row r="513" spans="1:27" x14ac:dyDescent="0.25">
      <c r="A513" s="761" t="s">
        <v>742</v>
      </c>
      <c r="B513" s="761" t="s">
        <v>29</v>
      </c>
      <c r="C513" s="761" t="s">
        <v>25</v>
      </c>
      <c r="D513" s="761" t="s">
        <v>528</v>
      </c>
      <c r="E513" s="762" t="s">
        <v>525</v>
      </c>
      <c r="F513" s="763" t="s">
        <v>280</v>
      </c>
      <c r="G513" s="764">
        <v>1</v>
      </c>
      <c r="H513" s="764">
        <f t="shared" si="2"/>
        <v>0</v>
      </c>
      <c r="I513" s="806"/>
      <c r="J513" s="764">
        <v>0</v>
      </c>
      <c r="K513" s="764">
        <v>0</v>
      </c>
      <c r="L513" s="765"/>
      <c r="M513" s="765"/>
      <c r="N513" s="765"/>
      <c r="O513" s="765"/>
      <c r="P513" s="764">
        <v>0</v>
      </c>
      <c r="Q513" s="764">
        <v>0</v>
      </c>
      <c r="R513" s="765"/>
      <c r="S513" s="765"/>
      <c r="T513" s="765"/>
      <c r="U513" s="765"/>
      <c r="V513" s="764">
        <v>0</v>
      </c>
      <c r="W513" s="764">
        <v>0</v>
      </c>
      <c r="X513" s="765"/>
      <c r="Y513" s="765"/>
      <c r="Z513" s="765"/>
      <c r="AA513" s="765"/>
    </row>
    <row r="514" spans="1:27" x14ac:dyDescent="0.25">
      <c r="A514" s="758" t="s">
        <v>742</v>
      </c>
      <c r="B514" s="758" t="s">
        <v>29</v>
      </c>
      <c r="C514" s="758" t="s">
        <v>25</v>
      </c>
      <c r="D514" s="758" t="s">
        <v>528</v>
      </c>
      <c r="E514" s="758" t="s">
        <v>526</v>
      </c>
      <c r="F514" s="758" t="s">
        <v>272</v>
      </c>
      <c r="G514" s="759">
        <v>2</v>
      </c>
      <c r="H514" s="759">
        <f t="shared" si="2"/>
        <v>2</v>
      </c>
      <c r="I514" s="805"/>
      <c r="J514" s="759">
        <v>2</v>
      </c>
      <c r="K514" s="759">
        <v>2</v>
      </c>
      <c r="L514" s="760"/>
      <c r="M514" s="760"/>
      <c r="N514" s="760"/>
      <c r="O514" s="760"/>
      <c r="P514" s="759">
        <v>1</v>
      </c>
      <c r="Q514" s="759">
        <v>0</v>
      </c>
      <c r="R514" s="760"/>
      <c r="S514" s="760"/>
      <c r="T514" s="760"/>
      <c r="U514" s="760"/>
      <c r="V514" s="759">
        <v>3</v>
      </c>
      <c r="W514" s="759">
        <v>2</v>
      </c>
      <c r="X514" s="760"/>
      <c r="Y514" s="760"/>
      <c r="Z514" s="760"/>
      <c r="AA514" s="760"/>
    </row>
    <row r="515" spans="1:27" x14ac:dyDescent="0.25">
      <c r="A515" s="758" t="s">
        <v>742</v>
      </c>
      <c r="B515" s="758" t="s">
        <v>29</v>
      </c>
      <c r="C515" s="758" t="s">
        <v>25</v>
      </c>
      <c r="D515" s="758" t="s">
        <v>528</v>
      </c>
      <c r="E515" s="758" t="s">
        <v>526</v>
      </c>
      <c r="F515" s="758" t="s">
        <v>278</v>
      </c>
      <c r="G515" s="759">
        <v>1</v>
      </c>
      <c r="H515" s="759">
        <f t="shared" si="2"/>
        <v>0</v>
      </c>
      <c r="I515" s="805"/>
      <c r="J515" s="759">
        <v>0</v>
      </c>
      <c r="K515" s="759">
        <v>0</v>
      </c>
      <c r="L515" s="760"/>
      <c r="M515" s="760"/>
      <c r="N515" s="760"/>
      <c r="O515" s="760"/>
      <c r="P515" s="759">
        <v>0</v>
      </c>
      <c r="Q515" s="759">
        <v>0</v>
      </c>
      <c r="R515" s="760"/>
      <c r="S515" s="760"/>
      <c r="T515" s="760"/>
      <c r="U515" s="760"/>
      <c r="V515" s="759">
        <v>0</v>
      </c>
      <c r="W515" s="759">
        <v>0</v>
      </c>
      <c r="X515" s="760"/>
      <c r="Y515" s="760"/>
      <c r="Z515" s="760"/>
      <c r="AA515" s="760"/>
    </row>
    <row r="516" spans="1:27" x14ac:dyDescent="0.25">
      <c r="A516" s="761" t="s">
        <v>742</v>
      </c>
      <c r="B516" s="761" t="s">
        <v>29</v>
      </c>
      <c r="C516" s="761" t="s">
        <v>25</v>
      </c>
      <c r="D516" s="761" t="s">
        <v>528</v>
      </c>
      <c r="E516" s="762" t="s">
        <v>527</v>
      </c>
      <c r="F516" s="763" t="s">
        <v>280</v>
      </c>
      <c r="G516" s="764">
        <v>2</v>
      </c>
      <c r="H516" s="764">
        <f t="shared" si="2"/>
        <v>2</v>
      </c>
      <c r="I516" s="806"/>
      <c r="J516" s="764">
        <v>2</v>
      </c>
      <c r="K516" s="764">
        <v>2</v>
      </c>
      <c r="L516" s="765"/>
      <c r="M516" s="765"/>
      <c r="N516" s="765"/>
      <c r="O516" s="765"/>
      <c r="P516" s="764">
        <v>1</v>
      </c>
      <c r="Q516" s="764">
        <v>0</v>
      </c>
      <c r="R516" s="765"/>
      <c r="S516" s="765"/>
      <c r="T516" s="765"/>
      <c r="U516" s="765"/>
      <c r="V516" s="764">
        <v>3</v>
      </c>
      <c r="W516" s="764">
        <v>2</v>
      </c>
      <c r="X516" s="765"/>
      <c r="Y516" s="765"/>
      <c r="Z516" s="765"/>
      <c r="AA516" s="765"/>
    </row>
    <row r="517" spans="1:27" x14ac:dyDescent="0.25">
      <c r="A517" s="761" t="s">
        <v>742</v>
      </c>
      <c r="B517" s="761" t="s">
        <v>29</v>
      </c>
      <c r="C517" s="761" t="s">
        <v>25</v>
      </c>
      <c r="D517" s="761" t="s">
        <v>528</v>
      </c>
      <c r="E517" s="763" t="s">
        <v>277</v>
      </c>
      <c r="F517" s="762" t="s">
        <v>276</v>
      </c>
      <c r="G517" s="764">
        <v>2</v>
      </c>
      <c r="H517" s="764">
        <f t="shared" si="2"/>
        <v>2</v>
      </c>
      <c r="I517" s="806"/>
      <c r="J517" s="764">
        <v>2</v>
      </c>
      <c r="K517" s="764">
        <v>2</v>
      </c>
      <c r="L517" s="765"/>
      <c r="M517" s="765"/>
      <c r="N517" s="765"/>
      <c r="O517" s="765"/>
      <c r="P517" s="764">
        <v>1</v>
      </c>
      <c r="Q517" s="764">
        <v>0</v>
      </c>
      <c r="R517" s="765"/>
      <c r="S517" s="765"/>
      <c r="T517" s="765"/>
      <c r="U517" s="765"/>
      <c r="V517" s="764">
        <v>3</v>
      </c>
      <c r="W517" s="764">
        <v>2</v>
      </c>
      <c r="X517" s="765"/>
      <c r="Y517" s="765"/>
      <c r="Z517" s="765"/>
      <c r="AA517" s="765"/>
    </row>
    <row r="518" spans="1:27" x14ac:dyDescent="0.25">
      <c r="A518" s="761" t="s">
        <v>742</v>
      </c>
      <c r="B518" s="761" t="s">
        <v>29</v>
      </c>
      <c r="C518" s="761" t="s">
        <v>25</v>
      </c>
      <c r="D518" s="761" t="s">
        <v>528</v>
      </c>
      <c r="E518" s="763" t="s">
        <v>277</v>
      </c>
      <c r="F518" s="762" t="s">
        <v>279</v>
      </c>
      <c r="G518" s="764">
        <v>1</v>
      </c>
      <c r="H518" s="764">
        <f t="shared" si="2"/>
        <v>0</v>
      </c>
      <c r="I518" s="806"/>
      <c r="J518" s="764">
        <v>0</v>
      </c>
      <c r="K518" s="764">
        <v>0</v>
      </c>
      <c r="L518" s="765"/>
      <c r="M518" s="765"/>
      <c r="N518" s="765"/>
      <c r="O518" s="765"/>
      <c r="P518" s="764">
        <v>0</v>
      </c>
      <c r="Q518" s="764">
        <v>0</v>
      </c>
      <c r="R518" s="765"/>
      <c r="S518" s="765"/>
      <c r="T518" s="765"/>
      <c r="U518" s="765"/>
      <c r="V518" s="764">
        <v>0</v>
      </c>
      <c r="W518" s="764">
        <v>0</v>
      </c>
      <c r="X518" s="765"/>
      <c r="Y518" s="765"/>
      <c r="Z518" s="765"/>
      <c r="AA518" s="765"/>
    </row>
    <row r="519" spans="1:27" x14ac:dyDescent="0.25">
      <c r="A519" s="766" t="s">
        <v>742</v>
      </c>
      <c r="B519" s="766" t="s">
        <v>29</v>
      </c>
      <c r="C519" s="766" t="s">
        <v>25</v>
      </c>
      <c r="D519" s="767" t="s">
        <v>117</v>
      </c>
      <c r="E519" s="768" t="s">
        <v>277</v>
      </c>
      <c r="F519" s="768" t="s">
        <v>280</v>
      </c>
      <c r="G519" s="769">
        <v>2</v>
      </c>
      <c r="H519" s="769">
        <f t="shared" si="2"/>
        <v>2</v>
      </c>
      <c r="I519" s="807"/>
      <c r="J519" s="769">
        <v>2</v>
      </c>
      <c r="K519" s="769">
        <v>2</v>
      </c>
      <c r="L519" s="770"/>
      <c r="M519" s="770"/>
      <c r="N519" s="770"/>
      <c r="O519" s="770"/>
      <c r="P519" s="769">
        <v>1</v>
      </c>
      <c r="Q519" s="769">
        <v>0</v>
      </c>
      <c r="R519" s="770"/>
      <c r="S519" s="770"/>
      <c r="T519" s="770"/>
      <c r="U519" s="770"/>
      <c r="V519" s="769">
        <v>3</v>
      </c>
      <c r="W519" s="769">
        <v>2</v>
      </c>
      <c r="X519" s="770"/>
      <c r="Y519" s="770"/>
      <c r="Z519" s="770"/>
      <c r="AA519" s="770"/>
    </row>
    <row r="520" spans="1:27" x14ac:dyDescent="0.25">
      <c r="A520" s="761" t="s">
        <v>742</v>
      </c>
      <c r="B520" s="761" t="s">
        <v>29</v>
      </c>
      <c r="C520" s="762" t="s">
        <v>89</v>
      </c>
      <c r="D520" s="763" t="s">
        <v>115</v>
      </c>
      <c r="E520" s="761" t="s">
        <v>524</v>
      </c>
      <c r="F520" s="761" t="s">
        <v>272</v>
      </c>
      <c r="G520" s="764">
        <v>1</v>
      </c>
      <c r="H520" s="764">
        <f t="shared" si="2"/>
        <v>0</v>
      </c>
      <c r="I520" s="806"/>
      <c r="J520" s="764">
        <v>0</v>
      </c>
      <c r="K520" s="764">
        <v>0</v>
      </c>
      <c r="L520" s="765"/>
      <c r="M520" s="765"/>
      <c r="N520" s="765"/>
      <c r="O520" s="765"/>
      <c r="P520" s="764">
        <v>0</v>
      </c>
      <c r="Q520" s="764">
        <v>0</v>
      </c>
      <c r="R520" s="765"/>
      <c r="S520" s="765"/>
      <c r="T520" s="765"/>
      <c r="U520" s="765"/>
      <c r="V520" s="764">
        <v>0</v>
      </c>
      <c r="W520" s="764">
        <v>0</v>
      </c>
      <c r="X520" s="765"/>
      <c r="Y520" s="765"/>
      <c r="Z520" s="765"/>
      <c r="AA520" s="765"/>
    </row>
    <row r="521" spans="1:27" x14ac:dyDescent="0.25">
      <c r="A521" s="761" t="s">
        <v>742</v>
      </c>
      <c r="B521" s="761" t="s">
        <v>29</v>
      </c>
      <c r="C521" s="762" t="s">
        <v>89</v>
      </c>
      <c r="D521" s="763" t="s">
        <v>115</v>
      </c>
      <c r="E521" s="761" t="s">
        <v>524</v>
      </c>
      <c r="F521" s="761" t="s">
        <v>278</v>
      </c>
      <c r="G521" s="764">
        <v>1</v>
      </c>
      <c r="H521" s="764">
        <f t="shared" si="2"/>
        <v>0</v>
      </c>
      <c r="I521" s="806"/>
      <c r="J521" s="764">
        <v>0</v>
      </c>
      <c r="K521" s="764">
        <v>0</v>
      </c>
      <c r="L521" s="765"/>
      <c r="M521" s="765"/>
      <c r="N521" s="765"/>
      <c r="O521" s="765"/>
      <c r="P521" s="764">
        <v>0</v>
      </c>
      <c r="Q521" s="764">
        <v>0</v>
      </c>
      <c r="R521" s="765"/>
      <c r="S521" s="765"/>
      <c r="T521" s="765"/>
      <c r="U521" s="765"/>
      <c r="V521" s="764">
        <v>0</v>
      </c>
      <c r="W521" s="764">
        <v>0</v>
      </c>
      <c r="X521" s="765"/>
      <c r="Y521" s="765"/>
      <c r="Z521" s="765"/>
      <c r="AA521" s="765"/>
    </row>
    <row r="522" spans="1:27" x14ac:dyDescent="0.25">
      <c r="A522" s="761" t="s">
        <v>742</v>
      </c>
      <c r="B522" s="761" t="s">
        <v>29</v>
      </c>
      <c r="C522" s="762" t="s">
        <v>89</v>
      </c>
      <c r="D522" s="763" t="s">
        <v>115</v>
      </c>
      <c r="E522" s="761" t="s">
        <v>526</v>
      </c>
      <c r="F522" s="761" t="s">
        <v>272</v>
      </c>
      <c r="G522" s="764">
        <v>6</v>
      </c>
      <c r="H522" s="764">
        <f t="shared" si="2"/>
        <v>12</v>
      </c>
      <c r="I522" s="806"/>
      <c r="J522" s="764">
        <v>12</v>
      </c>
      <c r="K522" s="764">
        <v>9</v>
      </c>
      <c r="L522" s="765"/>
      <c r="M522" s="765"/>
      <c r="N522" s="765"/>
      <c r="O522" s="765"/>
      <c r="P522" s="764">
        <v>1</v>
      </c>
      <c r="Q522" s="764">
        <v>0</v>
      </c>
      <c r="R522" s="765"/>
      <c r="S522" s="765"/>
      <c r="T522" s="765"/>
      <c r="U522" s="765"/>
      <c r="V522" s="764">
        <v>13</v>
      </c>
      <c r="W522" s="764">
        <v>9</v>
      </c>
      <c r="X522" s="765"/>
      <c r="Y522" s="765"/>
      <c r="Z522" s="765"/>
      <c r="AA522" s="765"/>
    </row>
    <row r="523" spans="1:27" x14ac:dyDescent="0.25">
      <c r="A523" s="761" t="s">
        <v>742</v>
      </c>
      <c r="B523" s="761" t="s">
        <v>29</v>
      </c>
      <c r="C523" s="762" t="s">
        <v>89</v>
      </c>
      <c r="D523" s="763" t="s">
        <v>115</v>
      </c>
      <c r="E523" s="761" t="s">
        <v>526</v>
      </c>
      <c r="F523" s="761" t="s">
        <v>278</v>
      </c>
      <c r="G523" s="764">
        <v>1</v>
      </c>
      <c r="H523" s="764">
        <f t="shared" si="2"/>
        <v>1</v>
      </c>
      <c r="I523" s="806"/>
      <c r="J523" s="764">
        <v>1</v>
      </c>
      <c r="K523" s="764">
        <v>1</v>
      </c>
      <c r="L523" s="765"/>
      <c r="M523" s="765"/>
      <c r="N523" s="765"/>
      <c r="O523" s="765"/>
      <c r="P523" s="764">
        <v>0</v>
      </c>
      <c r="Q523" s="764">
        <v>0</v>
      </c>
      <c r="R523" s="765"/>
      <c r="S523" s="765"/>
      <c r="T523" s="765"/>
      <c r="U523" s="765"/>
      <c r="V523" s="764">
        <v>1</v>
      </c>
      <c r="W523" s="764">
        <v>1</v>
      </c>
      <c r="X523" s="765"/>
      <c r="Y523" s="765"/>
      <c r="Z523" s="765"/>
      <c r="AA523" s="765"/>
    </row>
    <row r="524" spans="1:27" x14ac:dyDescent="0.25">
      <c r="A524" s="766" t="s">
        <v>742</v>
      </c>
      <c r="B524" s="766" t="s">
        <v>29</v>
      </c>
      <c r="C524" s="766" t="s">
        <v>25</v>
      </c>
      <c r="D524" s="768" t="s">
        <v>115</v>
      </c>
      <c r="E524" s="767" t="s">
        <v>525</v>
      </c>
      <c r="F524" s="768" t="s">
        <v>280</v>
      </c>
      <c r="G524" s="769">
        <v>1</v>
      </c>
      <c r="H524" s="769">
        <f t="shared" si="2"/>
        <v>0</v>
      </c>
      <c r="I524" s="807"/>
      <c r="J524" s="769">
        <v>0</v>
      </c>
      <c r="K524" s="769">
        <v>0</v>
      </c>
      <c r="L524" s="770"/>
      <c r="M524" s="770"/>
      <c r="N524" s="770"/>
      <c r="O524" s="770"/>
      <c r="P524" s="769">
        <v>0</v>
      </c>
      <c r="Q524" s="769">
        <v>0</v>
      </c>
      <c r="R524" s="770"/>
      <c r="S524" s="770"/>
      <c r="T524" s="770"/>
      <c r="U524" s="770"/>
      <c r="V524" s="769">
        <v>0</v>
      </c>
      <c r="W524" s="769">
        <v>0</v>
      </c>
      <c r="X524" s="770"/>
      <c r="Y524" s="770"/>
      <c r="Z524" s="770"/>
      <c r="AA524" s="770"/>
    </row>
    <row r="525" spans="1:27" x14ac:dyDescent="0.25">
      <c r="A525" s="766" t="s">
        <v>742</v>
      </c>
      <c r="B525" s="766" t="s">
        <v>29</v>
      </c>
      <c r="C525" s="766" t="s">
        <v>25</v>
      </c>
      <c r="D525" s="768" t="s">
        <v>115</v>
      </c>
      <c r="E525" s="767" t="s">
        <v>527</v>
      </c>
      <c r="F525" s="768" t="s">
        <v>280</v>
      </c>
      <c r="G525" s="769">
        <v>6</v>
      </c>
      <c r="H525" s="769">
        <f t="shared" si="2"/>
        <v>13</v>
      </c>
      <c r="I525" s="807"/>
      <c r="J525" s="769">
        <v>13</v>
      </c>
      <c r="K525" s="769">
        <v>10</v>
      </c>
      <c r="L525" s="770"/>
      <c r="M525" s="770"/>
      <c r="N525" s="770"/>
      <c r="O525" s="770"/>
      <c r="P525" s="769">
        <v>1</v>
      </c>
      <c r="Q525" s="769">
        <v>0</v>
      </c>
      <c r="R525" s="770"/>
      <c r="S525" s="770"/>
      <c r="T525" s="770"/>
      <c r="U525" s="770"/>
      <c r="V525" s="769">
        <v>14</v>
      </c>
      <c r="W525" s="769">
        <v>10</v>
      </c>
      <c r="X525" s="770"/>
      <c r="Y525" s="770"/>
      <c r="Z525" s="770"/>
      <c r="AA525" s="770"/>
    </row>
    <row r="526" spans="1:27" x14ac:dyDescent="0.25">
      <c r="A526" s="766" t="s">
        <v>742</v>
      </c>
      <c r="B526" s="766" t="s">
        <v>29</v>
      </c>
      <c r="C526" s="766" t="s">
        <v>25</v>
      </c>
      <c r="D526" s="768" t="s">
        <v>115</v>
      </c>
      <c r="E526" s="768" t="s">
        <v>277</v>
      </c>
      <c r="F526" s="767" t="s">
        <v>276</v>
      </c>
      <c r="G526" s="769">
        <v>6</v>
      </c>
      <c r="H526" s="769">
        <f t="shared" si="2"/>
        <v>12</v>
      </c>
      <c r="I526" s="807"/>
      <c r="J526" s="769">
        <v>12</v>
      </c>
      <c r="K526" s="769">
        <v>9</v>
      </c>
      <c r="L526" s="770"/>
      <c r="M526" s="770"/>
      <c r="N526" s="770"/>
      <c r="O526" s="770"/>
      <c r="P526" s="769">
        <v>1</v>
      </c>
      <c r="Q526" s="769">
        <v>0</v>
      </c>
      <c r="R526" s="770"/>
      <c r="S526" s="770"/>
      <c r="T526" s="770"/>
      <c r="U526" s="770"/>
      <c r="V526" s="769">
        <v>13</v>
      </c>
      <c r="W526" s="769">
        <v>9</v>
      </c>
      <c r="X526" s="770"/>
      <c r="Y526" s="770"/>
      <c r="Z526" s="770"/>
      <c r="AA526" s="770"/>
    </row>
    <row r="527" spans="1:27" x14ac:dyDescent="0.25">
      <c r="A527" s="766" t="s">
        <v>742</v>
      </c>
      <c r="B527" s="766" t="s">
        <v>29</v>
      </c>
      <c r="C527" s="766" t="s">
        <v>25</v>
      </c>
      <c r="D527" s="768" t="s">
        <v>115</v>
      </c>
      <c r="E527" s="768" t="s">
        <v>277</v>
      </c>
      <c r="F527" s="767" t="s">
        <v>279</v>
      </c>
      <c r="G527" s="769">
        <v>1</v>
      </c>
      <c r="H527" s="769">
        <f t="shared" si="2"/>
        <v>1</v>
      </c>
      <c r="I527" s="807"/>
      <c r="J527" s="769">
        <v>1</v>
      </c>
      <c r="K527" s="769">
        <v>1</v>
      </c>
      <c r="L527" s="770"/>
      <c r="M527" s="770"/>
      <c r="N527" s="770"/>
      <c r="O527" s="770"/>
      <c r="P527" s="769">
        <v>0</v>
      </c>
      <c r="Q527" s="769">
        <v>0</v>
      </c>
      <c r="R527" s="770"/>
      <c r="S527" s="770"/>
      <c r="T527" s="770"/>
      <c r="U527" s="770"/>
      <c r="V527" s="769">
        <v>1</v>
      </c>
      <c r="W527" s="769">
        <v>1</v>
      </c>
      <c r="X527" s="770"/>
      <c r="Y527" s="770"/>
      <c r="Z527" s="770"/>
      <c r="AA527" s="770"/>
    </row>
    <row r="528" spans="1:27" x14ac:dyDescent="0.25">
      <c r="A528" s="771" t="s">
        <v>742</v>
      </c>
      <c r="B528" s="771" t="s">
        <v>29</v>
      </c>
      <c r="C528" s="772" t="s">
        <v>89</v>
      </c>
      <c r="D528" s="773" t="s">
        <v>115</v>
      </c>
      <c r="E528" s="773" t="s">
        <v>277</v>
      </c>
      <c r="F528" s="773" t="s">
        <v>280</v>
      </c>
      <c r="G528" s="774">
        <v>6</v>
      </c>
      <c r="H528" s="774">
        <f t="shared" si="2"/>
        <v>13</v>
      </c>
      <c r="I528" s="808">
        <v>0.48</v>
      </c>
      <c r="J528" s="774">
        <v>13</v>
      </c>
      <c r="K528" s="774">
        <v>10</v>
      </c>
      <c r="L528" s="775"/>
      <c r="M528" s="775"/>
      <c r="N528" s="775"/>
      <c r="O528" s="775"/>
      <c r="P528" s="774">
        <v>1</v>
      </c>
      <c r="Q528" s="774">
        <v>0</v>
      </c>
      <c r="R528" s="775"/>
      <c r="S528" s="775"/>
      <c r="T528" s="775"/>
      <c r="U528" s="775"/>
      <c r="V528" s="774">
        <v>14</v>
      </c>
      <c r="W528" s="774">
        <v>10</v>
      </c>
      <c r="X528" s="775"/>
      <c r="Y528" s="775"/>
      <c r="Z528" s="775"/>
      <c r="AA528" s="775"/>
    </row>
    <row r="529" spans="1:27" x14ac:dyDescent="0.25">
      <c r="A529" s="758" t="s">
        <v>742</v>
      </c>
      <c r="B529" s="758" t="s">
        <v>29</v>
      </c>
      <c r="C529" s="758" t="s">
        <v>87</v>
      </c>
      <c r="D529" s="758" t="s">
        <v>523</v>
      </c>
      <c r="E529" s="758" t="s">
        <v>524</v>
      </c>
      <c r="F529" s="758" t="s">
        <v>272</v>
      </c>
      <c r="G529" s="759">
        <v>1</v>
      </c>
      <c r="H529" s="759">
        <f t="shared" si="2"/>
        <v>1</v>
      </c>
      <c r="I529" s="805"/>
      <c r="J529" s="759">
        <v>1</v>
      </c>
      <c r="K529" s="759">
        <v>0</v>
      </c>
      <c r="L529" s="760"/>
      <c r="M529" s="760"/>
      <c r="N529" s="760"/>
      <c r="O529" s="760"/>
      <c r="P529" s="759">
        <v>0</v>
      </c>
      <c r="Q529" s="759">
        <v>0</v>
      </c>
      <c r="R529" s="760"/>
      <c r="S529" s="760"/>
      <c r="T529" s="760"/>
      <c r="U529" s="760"/>
      <c r="V529" s="759">
        <v>1</v>
      </c>
      <c r="W529" s="759">
        <v>0</v>
      </c>
      <c r="X529" s="760"/>
      <c r="Y529" s="760"/>
      <c r="Z529" s="760"/>
      <c r="AA529" s="760"/>
    </row>
    <row r="530" spans="1:27" x14ac:dyDescent="0.25">
      <c r="A530" s="758" t="s">
        <v>742</v>
      </c>
      <c r="B530" s="758" t="s">
        <v>29</v>
      </c>
      <c r="C530" s="758" t="s">
        <v>87</v>
      </c>
      <c r="D530" s="758" t="s">
        <v>523</v>
      </c>
      <c r="E530" s="758" t="s">
        <v>524</v>
      </c>
      <c r="F530" s="758" t="s">
        <v>278</v>
      </c>
      <c r="G530" s="759">
        <v>1</v>
      </c>
      <c r="H530" s="759">
        <f t="shared" si="2"/>
        <v>0</v>
      </c>
      <c r="I530" s="805"/>
      <c r="J530" s="759">
        <v>0</v>
      </c>
      <c r="K530" s="759">
        <v>0</v>
      </c>
      <c r="L530" s="760"/>
      <c r="M530" s="760"/>
      <c r="N530" s="760"/>
      <c r="O530" s="760"/>
      <c r="P530" s="759">
        <v>0</v>
      </c>
      <c r="Q530" s="759">
        <v>0</v>
      </c>
      <c r="R530" s="760"/>
      <c r="S530" s="760"/>
      <c r="T530" s="760"/>
      <c r="U530" s="760"/>
      <c r="V530" s="759">
        <v>0</v>
      </c>
      <c r="W530" s="759">
        <v>0</v>
      </c>
      <c r="X530" s="760"/>
      <c r="Y530" s="760"/>
      <c r="Z530" s="760"/>
      <c r="AA530" s="760"/>
    </row>
    <row r="531" spans="1:27" x14ac:dyDescent="0.25">
      <c r="A531" s="761" t="s">
        <v>742</v>
      </c>
      <c r="B531" s="761" t="s">
        <v>29</v>
      </c>
      <c r="C531" s="761" t="s">
        <v>87</v>
      </c>
      <c r="D531" s="761" t="s">
        <v>523</v>
      </c>
      <c r="E531" s="762" t="s">
        <v>525</v>
      </c>
      <c r="F531" s="763" t="s">
        <v>280</v>
      </c>
      <c r="G531" s="764">
        <v>1</v>
      </c>
      <c r="H531" s="764">
        <f t="shared" si="2"/>
        <v>1</v>
      </c>
      <c r="I531" s="806"/>
      <c r="J531" s="764">
        <v>1</v>
      </c>
      <c r="K531" s="764">
        <v>0</v>
      </c>
      <c r="L531" s="765"/>
      <c r="M531" s="765"/>
      <c r="N531" s="765"/>
      <c r="O531" s="765"/>
      <c r="P531" s="764">
        <v>0</v>
      </c>
      <c r="Q531" s="764">
        <v>0</v>
      </c>
      <c r="R531" s="765"/>
      <c r="S531" s="765"/>
      <c r="T531" s="765"/>
      <c r="U531" s="765"/>
      <c r="V531" s="764">
        <v>1</v>
      </c>
      <c r="W531" s="764">
        <v>0</v>
      </c>
      <c r="X531" s="765"/>
      <c r="Y531" s="765"/>
      <c r="Z531" s="765"/>
      <c r="AA531" s="765"/>
    </row>
    <row r="532" spans="1:27" x14ac:dyDescent="0.25">
      <c r="A532" s="758" t="s">
        <v>742</v>
      </c>
      <c r="B532" s="758" t="s">
        <v>29</v>
      </c>
      <c r="C532" s="758" t="s">
        <v>87</v>
      </c>
      <c r="D532" s="758" t="s">
        <v>523</v>
      </c>
      <c r="E532" s="758" t="s">
        <v>526</v>
      </c>
      <c r="F532" s="758" t="s">
        <v>272</v>
      </c>
      <c r="G532" s="759">
        <v>10</v>
      </c>
      <c r="H532" s="759">
        <f t="shared" si="2"/>
        <v>31</v>
      </c>
      <c r="I532" s="805"/>
      <c r="J532" s="759">
        <v>31</v>
      </c>
      <c r="K532" s="759">
        <v>26</v>
      </c>
      <c r="L532" s="760">
        <v>0.74285714285714299</v>
      </c>
      <c r="M532" s="760">
        <v>7.8498080552507205E-2</v>
      </c>
      <c r="N532" s="760">
        <v>0.58900090497422886</v>
      </c>
      <c r="O532" s="760">
        <v>0.89671338074005713</v>
      </c>
      <c r="P532" s="759">
        <v>0</v>
      </c>
      <c r="Q532" s="759">
        <v>0</v>
      </c>
      <c r="R532" s="760"/>
      <c r="S532" s="760"/>
      <c r="T532" s="760"/>
      <c r="U532" s="760"/>
      <c r="V532" s="759">
        <v>31</v>
      </c>
      <c r="W532" s="759">
        <v>26</v>
      </c>
      <c r="X532" s="760">
        <v>0.74285714285714299</v>
      </c>
      <c r="Y532" s="760">
        <v>7.8498080552507205E-2</v>
      </c>
      <c r="Z532" s="760">
        <v>0.58900090497422886</v>
      </c>
      <c r="AA532" s="760">
        <v>0.89671338074005713</v>
      </c>
    </row>
    <row r="533" spans="1:27" x14ac:dyDescent="0.25">
      <c r="A533" s="758" t="s">
        <v>742</v>
      </c>
      <c r="B533" s="758" t="s">
        <v>29</v>
      </c>
      <c r="C533" s="758" t="s">
        <v>87</v>
      </c>
      <c r="D533" s="758" t="s">
        <v>523</v>
      </c>
      <c r="E533" s="758" t="s">
        <v>526</v>
      </c>
      <c r="F533" s="758" t="s">
        <v>278</v>
      </c>
      <c r="G533" s="759">
        <v>1</v>
      </c>
      <c r="H533" s="759">
        <f t="shared" si="2"/>
        <v>2</v>
      </c>
      <c r="I533" s="805"/>
      <c r="J533" s="759">
        <v>2</v>
      </c>
      <c r="K533" s="759">
        <v>2</v>
      </c>
      <c r="L533" s="760"/>
      <c r="M533" s="760"/>
      <c r="N533" s="760"/>
      <c r="O533" s="760"/>
      <c r="P533" s="759">
        <v>0</v>
      </c>
      <c r="Q533" s="759">
        <v>0</v>
      </c>
      <c r="R533" s="760"/>
      <c r="S533" s="760"/>
      <c r="T533" s="760"/>
      <c r="U533" s="760"/>
      <c r="V533" s="759">
        <v>2</v>
      </c>
      <c r="W533" s="759">
        <v>2</v>
      </c>
      <c r="X533" s="760"/>
      <c r="Y533" s="760"/>
      <c r="Z533" s="760"/>
      <c r="AA533" s="760"/>
    </row>
    <row r="534" spans="1:27" x14ac:dyDescent="0.25">
      <c r="A534" s="761" t="s">
        <v>742</v>
      </c>
      <c r="B534" s="761" t="s">
        <v>29</v>
      </c>
      <c r="C534" s="761" t="s">
        <v>87</v>
      </c>
      <c r="D534" s="761" t="s">
        <v>523</v>
      </c>
      <c r="E534" s="762" t="s">
        <v>527</v>
      </c>
      <c r="F534" s="763" t="s">
        <v>280</v>
      </c>
      <c r="G534" s="764">
        <v>10</v>
      </c>
      <c r="H534" s="764">
        <f t="shared" si="2"/>
        <v>33</v>
      </c>
      <c r="I534" s="806"/>
      <c r="J534" s="764">
        <v>33</v>
      </c>
      <c r="K534" s="764">
        <v>28</v>
      </c>
      <c r="L534" s="765">
        <v>0.74375000000000024</v>
      </c>
      <c r="M534" s="765">
        <v>7.599560144767549E-2</v>
      </c>
      <c r="N534" s="765">
        <v>0.59479862116255622</v>
      </c>
      <c r="O534" s="765">
        <v>0.89270137883744427</v>
      </c>
      <c r="P534" s="764">
        <v>0</v>
      </c>
      <c r="Q534" s="764">
        <v>0</v>
      </c>
      <c r="R534" s="765"/>
      <c r="S534" s="765"/>
      <c r="T534" s="765"/>
      <c r="U534" s="765"/>
      <c r="V534" s="764">
        <v>33</v>
      </c>
      <c r="W534" s="764">
        <v>28</v>
      </c>
      <c r="X534" s="765">
        <v>0.74375000000000024</v>
      </c>
      <c r="Y534" s="765">
        <v>7.599560144767549E-2</v>
      </c>
      <c r="Z534" s="765">
        <v>0.59479862116255622</v>
      </c>
      <c r="AA534" s="765">
        <v>0.89270137883744427</v>
      </c>
    </row>
    <row r="535" spans="1:27" x14ac:dyDescent="0.25">
      <c r="A535" s="761" t="s">
        <v>742</v>
      </c>
      <c r="B535" s="761" t="s">
        <v>29</v>
      </c>
      <c r="C535" s="761" t="s">
        <v>87</v>
      </c>
      <c r="D535" s="761" t="s">
        <v>523</v>
      </c>
      <c r="E535" s="763" t="s">
        <v>277</v>
      </c>
      <c r="F535" s="762" t="s">
        <v>276</v>
      </c>
      <c r="G535" s="764">
        <v>11</v>
      </c>
      <c r="H535" s="764">
        <f t="shared" si="2"/>
        <v>32</v>
      </c>
      <c r="I535" s="806"/>
      <c r="J535" s="764">
        <v>32</v>
      </c>
      <c r="K535" s="764">
        <v>26</v>
      </c>
      <c r="L535" s="765">
        <v>0.67532467532467522</v>
      </c>
      <c r="M535" s="765">
        <v>8.2776290805077687E-2</v>
      </c>
      <c r="N535" s="765">
        <v>0.51308314534672295</v>
      </c>
      <c r="O535" s="765">
        <v>0.83756620530262749</v>
      </c>
      <c r="P535" s="764">
        <v>0</v>
      </c>
      <c r="Q535" s="764">
        <v>0</v>
      </c>
      <c r="R535" s="765"/>
      <c r="S535" s="765"/>
      <c r="T535" s="765"/>
      <c r="U535" s="765"/>
      <c r="V535" s="764">
        <v>32</v>
      </c>
      <c r="W535" s="764">
        <v>26</v>
      </c>
      <c r="X535" s="765">
        <v>0.67532467532467522</v>
      </c>
      <c r="Y535" s="765">
        <v>8.2776290805077687E-2</v>
      </c>
      <c r="Z535" s="765">
        <v>0.51308314534672295</v>
      </c>
      <c r="AA535" s="765">
        <v>0.83756620530262749</v>
      </c>
    </row>
    <row r="536" spans="1:27" x14ac:dyDescent="0.25">
      <c r="A536" s="761" t="s">
        <v>742</v>
      </c>
      <c r="B536" s="761" t="s">
        <v>29</v>
      </c>
      <c r="C536" s="761" t="s">
        <v>87</v>
      </c>
      <c r="D536" s="761" t="s">
        <v>523</v>
      </c>
      <c r="E536" s="763" t="s">
        <v>277</v>
      </c>
      <c r="F536" s="762" t="s">
        <v>279</v>
      </c>
      <c r="G536" s="764">
        <v>1</v>
      </c>
      <c r="H536" s="764">
        <f t="shared" si="2"/>
        <v>2</v>
      </c>
      <c r="I536" s="806"/>
      <c r="J536" s="764">
        <v>2</v>
      </c>
      <c r="K536" s="764">
        <v>2</v>
      </c>
      <c r="L536" s="765"/>
      <c r="M536" s="765"/>
      <c r="N536" s="765"/>
      <c r="O536" s="765"/>
      <c r="P536" s="764">
        <v>0</v>
      </c>
      <c r="Q536" s="764">
        <v>0</v>
      </c>
      <c r="R536" s="765"/>
      <c r="S536" s="765"/>
      <c r="T536" s="765"/>
      <c r="U536" s="765"/>
      <c r="V536" s="764">
        <v>2</v>
      </c>
      <c r="W536" s="764">
        <v>2</v>
      </c>
      <c r="X536" s="765"/>
      <c r="Y536" s="765"/>
      <c r="Z536" s="765"/>
      <c r="AA536" s="765"/>
    </row>
    <row r="537" spans="1:27" x14ac:dyDescent="0.25">
      <c r="A537" s="766" t="s">
        <v>742</v>
      </c>
      <c r="B537" s="766" t="s">
        <v>29</v>
      </c>
      <c r="C537" s="766" t="s">
        <v>87</v>
      </c>
      <c r="D537" s="767" t="s">
        <v>116</v>
      </c>
      <c r="E537" s="768" t="s">
        <v>277</v>
      </c>
      <c r="F537" s="768" t="s">
        <v>280</v>
      </c>
      <c r="G537" s="769">
        <v>11</v>
      </c>
      <c r="H537" s="769">
        <f t="shared" si="2"/>
        <v>34</v>
      </c>
      <c r="I537" s="807"/>
      <c r="J537" s="769">
        <v>34</v>
      </c>
      <c r="K537" s="769">
        <v>28</v>
      </c>
      <c r="L537" s="770">
        <v>0.67613636363636354</v>
      </c>
      <c r="M537" s="770">
        <v>8.0252539158099642E-2</v>
      </c>
      <c r="N537" s="770">
        <v>0.51884138688648829</v>
      </c>
      <c r="O537" s="770">
        <v>0.83343134038623878</v>
      </c>
      <c r="P537" s="769">
        <v>0</v>
      </c>
      <c r="Q537" s="769">
        <v>0</v>
      </c>
      <c r="R537" s="770"/>
      <c r="S537" s="770"/>
      <c r="T537" s="770"/>
      <c r="U537" s="770"/>
      <c r="V537" s="769">
        <v>34</v>
      </c>
      <c r="W537" s="769">
        <v>28</v>
      </c>
      <c r="X537" s="770">
        <v>0.67613636363636354</v>
      </c>
      <c r="Y537" s="770">
        <v>8.0252539158099642E-2</v>
      </c>
      <c r="Z537" s="770">
        <v>0.51884138688648829</v>
      </c>
      <c r="AA537" s="770">
        <v>0.83343134038623878</v>
      </c>
    </row>
    <row r="538" spans="1:27" x14ac:dyDescent="0.25">
      <c r="A538" s="758" t="s">
        <v>742</v>
      </c>
      <c r="B538" s="758" t="s">
        <v>29</v>
      </c>
      <c r="C538" s="758" t="s">
        <v>87</v>
      </c>
      <c r="D538" s="758" t="s">
        <v>528</v>
      </c>
      <c r="E538" s="758" t="s">
        <v>524</v>
      </c>
      <c r="F538" s="758" t="s">
        <v>272</v>
      </c>
      <c r="G538" s="759">
        <v>1</v>
      </c>
      <c r="H538" s="759">
        <f t="shared" si="2"/>
        <v>0</v>
      </c>
      <c r="I538" s="805"/>
      <c r="J538" s="759">
        <v>0</v>
      </c>
      <c r="K538" s="759">
        <v>0</v>
      </c>
      <c r="L538" s="760"/>
      <c r="M538" s="760"/>
      <c r="N538" s="760"/>
      <c r="O538" s="760"/>
      <c r="P538" s="759">
        <v>0</v>
      </c>
      <c r="Q538" s="759">
        <v>0</v>
      </c>
      <c r="R538" s="760"/>
      <c r="S538" s="760"/>
      <c r="T538" s="760"/>
      <c r="U538" s="760"/>
      <c r="V538" s="759">
        <v>0</v>
      </c>
      <c r="W538" s="759">
        <v>0</v>
      </c>
      <c r="X538" s="760"/>
      <c r="Y538" s="760"/>
      <c r="Z538" s="760"/>
      <c r="AA538" s="760"/>
    </row>
    <row r="539" spans="1:27" x14ac:dyDescent="0.25">
      <c r="A539" s="758" t="s">
        <v>742</v>
      </c>
      <c r="B539" s="758" t="s">
        <v>29</v>
      </c>
      <c r="C539" s="758" t="s">
        <v>87</v>
      </c>
      <c r="D539" s="758" t="s">
        <v>528</v>
      </c>
      <c r="E539" s="758" t="s">
        <v>524</v>
      </c>
      <c r="F539" s="758" t="s">
        <v>278</v>
      </c>
      <c r="G539" s="759">
        <v>1</v>
      </c>
      <c r="H539" s="759">
        <f t="shared" si="2"/>
        <v>0</v>
      </c>
      <c r="I539" s="805"/>
      <c r="J539" s="759">
        <v>0</v>
      </c>
      <c r="K539" s="759">
        <v>0</v>
      </c>
      <c r="L539" s="760"/>
      <c r="M539" s="760"/>
      <c r="N539" s="760"/>
      <c r="O539" s="760"/>
      <c r="P539" s="759">
        <v>0</v>
      </c>
      <c r="Q539" s="759">
        <v>0</v>
      </c>
      <c r="R539" s="760"/>
      <c r="S539" s="760"/>
      <c r="T539" s="760"/>
      <c r="U539" s="760"/>
      <c r="V539" s="759">
        <v>0</v>
      </c>
      <c r="W539" s="759">
        <v>0</v>
      </c>
      <c r="X539" s="760"/>
      <c r="Y539" s="760"/>
      <c r="Z539" s="760"/>
      <c r="AA539" s="760"/>
    </row>
    <row r="540" spans="1:27" x14ac:dyDescent="0.25">
      <c r="A540" s="761" t="s">
        <v>742</v>
      </c>
      <c r="B540" s="761" t="s">
        <v>29</v>
      </c>
      <c r="C540" s="761" t="s">
        <v>87</v>
      </c>
      <c r="D540" s="761" t="s">
        <v>528</v>
      </c>
      <c r="E540" s="762" t="s">
        <v>525</v>
      </c>
      <c r="F540" s="763" t="s">
        <v>280</v>
      </c>
      <c r="G540" s="764">
        <v>1</v>
      </c>
      <c r="H540" s="764">
        <f t="shared" si="2"/>
        <v>0</v>
      </c>
      <c r="I540" s="806"/>
      <c r="J540" s="764">
        <v>0</v>
      </c>
      <c r="K540" s="764">
        <v>0</v>
      </c>
      <c r="L540" s="765"/>
      <c r="M540" s="765"/>
      <c r="N540" s="765"/>
      <c r="O540" s="765"/>
      <c r="P540" s="764">
        <v>0</v>
      </c>
      <c r="Q540" s="764">
        <v>0</v>
      </c>
      <c r="R540" s="765"/>
      <c r="S540" s="765"/>
      <c r="T540" s="765"/>
      <c r="U540" s="765"/>
      <c r="V540" s="764">
        <v>0</v>
      </c>
      <c r="W540" s="764">
        <v>0</v>
      </c>
      <c r="X540" s="765"/>
      <c r="Y540" s="765"/>
      <c r="Z540" s="765"/>
      <c r="AA540" s="765"/>
    </row>
    <row r="541" spans="1:27" x14ac:dyDescent="0.25">
      <c r="A541" s="758" t="s">
        <v>742</v>
      </c>
      <c r="B541" s="758" t="s">
        <v>29</v>
      </c>
      <c r="C541" s="758" t="s">
        <v>87</v>
      </c>
      <c r="D541" s="758" t="s">
        <v>528</v>
      </c>
      <c r="E541" s="758" t="s">
        <v>526</v>
      </c>
      <c r="F541" s="758" t="s">
        <v>272</v>
      </c>
      <c r="G541" s="759">
        <v>1</v>
      </c>
      <c r="H541" s="759">
        <f t="shared" si="2"/>
        <v>2</v>
      </c>
      <c r="I541" s="805"/>
      <c r="J541" s="759">
        <v>2</v>
      </c>
      <c r="K541" s="759">
        <v>2</v>
      </c>
      <c r="L541" s="760"/>
      <c r="M541" s="760"/>
      <c r="N541" s="760"/>
      <c r="O541" s="760"/>
      <c r="P541" s="759">
        <v>0</v>
      </c>
      <c r="Q541" s="759">
        <v>0</v>
      </c>
      <c r="R541" s="760"/>
      <c r="S541" s="760"/>
      <c r="T541" s="760"/>
      <c r="U541" s="760"/>
      <c r="V541" s="759">
        <v>2</v>
      </c>
      <c r="W541" s="759">
        <v>2</v>
      </c>
      <c r="X541" s="760"/>
      <c r="Y541" s="760"/>
      <c r="Z541" s="760"/>
      <c r="AA541" s="760"/>
    </row>
    <row r="542" spans="1:27" x14ac:dyDescent="0.25">
      <c r="A542" s="758" t="s">
        <v>742</v>
      </c>
      <c r="B542" s="758" t="s">
        <v>29</v>
      </c>
      <c r="C542" s="758" t="s">
        <v>87</v>
      </c>
      <c r="D542" s="758" t="s">
        <v>528</v>
      </c>
      <c r="E542" s="758" t="s">
        <v>526</v>
      </c>
      <c r="F542" s="758" t="s">
        <v>278</v>
      </c>
      <c r="G542" s="759">
        <v>1</v>
      </c>
      <c r="H542" s="759">
        <f t="shared" si="2"/>
        <v>0</v>
      </c>
      <c r="I542" s="805"/>
      <c r="J542" s="759">
        <v>0</v>
      </c>
      <c r="K542" s="759">
        <v>0</v>
      </c>
      <c r="L542" s="760"/>
      <c r="M542" s="760"/>
      <c r="N542" s="760"/>
      <c r="O542" s="760"/>
      <c r="P542" s="759">
        <v>0</v>
      </c>
      <c r="Q542" s="759">
        <v>0</v>
      </c>
      <c r="R542" s="760"/>
      <c r="S542" s="760"/>
      <c r="T542" s="760"/>
      <c r="U542" s="760"/>
      <c r="V542" s="759">
        <v>0</v>
      </c>
      <c r="W542" s="759">
        <v>0</v>
      </c>
      <c r="X542" s="760"/>
      <c r="Y542" s="760"/>
      <c r="Z542" s="760"/>
      <c r="AA542" s="760"/>
    </row>
    <row r="543" spans="1:27" x14ac:dyDescent="0.25">
      <c r="A543" s="761" t="s">
        <v>742</v>
      </c>
      <c r="B543" s="761" t="s">
        <v>29</v>
      </c>
      <c r="C543" s="761" t="s">
        <v>87</v>
      </c>
      <c r="D543" s="761" t="s">
        <v>528</v>
      </c>
      <c r="E543" s="762" t="s">
        <v>527</v>
      </c>
      <c r="F543" s="763" t="s">
        <v>280</v>
      </c>
      <c r="G543" s="764">
        <v>1</v>
      </c>
      <c r="H543" s="764">
        <f t="shared" si="2"/>
        <v>2</v>
      </c>
      <c r="I543" s="806"/>
      <c r="J543" s="764">
        <v>2</v>
      </c>
      <c r="K543" s="764">
        <v>2</v>
      </c>
      <c r="L543" s="765"/>
      <c r="M543" s="765"/>
      <c r="N543" s="765"/>
      <c r="O543" s="765"/>
      <c r="P543" s="764">
        <v>0</v>
      </c>
      <c r="Q543" s="764">
        <v>0</v>
      </c>
      <c r="R543" s="765"/>
      <c r="S543" s="765"/>
      <c r="T543" s="765"/>
      <c r="U543" s="765"/>
      <c r="V543" s="764">
        <v>2</v>
      </c>
      <c r="W543" s="764">
        <v>2</v>
      </c>
      <c r="X543" s="765"/>
      <c r="Y543" s="765"/>
      <c r="Z543" s="765"/>
      <c r="AA543" s="765"/>
    </row>
    <row r="544" spans="1:27" x14ac:dyDescent="0.25">
      <c r="A544" s="761" t="s">
        <v>742</v>
      </c>
      <c r="B544" s="761" t="s">
        <v>29</v>
      </c>
      <c r="C544" s="761" t="s">
        <v>87</v>
      </c>
      <c r="D544" s="761" t="s">
        <v>528</v>
      </c>
      <c r="E544" s="763" t="s">
        <v>277</v>
      </c>
      <c r="F544" s="762" t="s">
        <v>276</v>
      </c>
      <c r="G544" s="764">
        <v>1</v>
      </c>
      <c r="H544" s="764">
        <f t="shared" si="2"/>
        <v>2</v>
      </c>
      <c r="I544" s="806"/>
      <c r="J544" s="764">
        <v>2</v>
      </c>
      <c r="K544" s="764">
        <v>2</v>
      </c>
      <c r="L544" s="765"/>
      <c r="M544" s="765"/>
      <c r="N544" s="765"/>
      <c r="O544" s="765"/>
      <c r="P544" s="764">
        <v>0</v>
      </c>
      <c r="Q544" s="764">
        <v>0</v>
      </c>
      <c r="R544" s="765"/>
      <c r="S544" s="765"/>
      <c r="T544" s="765"/>
      <c r="U544" s="765"/>
      <c r="V544" s="764">
        <v>2</v>
      </c>
      <c r="W544" s="764">
        <v>2</v>
      </c>
      <c r="X544" s="765"/>
      <c r="Y544" s="765"/>
      <c r="Z544" s="765"/>
      <c r="AA544" s="765"/>
    </row>
    <row r="545" spans="1:27" x14ac:dyDescent="0.25">
      <c r="A545" s="761" t="s">
        <v>742</v>
      </c>
      <c r="B545" s="761" t="s">
        <v>29</v>
      </c>
      <c r="C545" s="761" t="s">
        <v>87</v>
      </c>
      <c r="D545" s="761" t="s">
        <v>528</v>
      </c>
      <c r="E545" s="763" t="s">
        <v>277</v>
      </c>
      <c r="F545" s="762" t="s">
        <v>279</v>
      </c>
      <c r="G545" s="764">
        <v>1</v>
      </c>
      <c r="H545" s="764">
        <f t="shared" si="2"/>
        <v>0</v>
      </c>
      <c r="I545" s="806"/>
      <c r="J545" s="764">
        <v>0</v>
      </c>
      <c r="K545" s="764">
        <v>0</v>
      </c>
      <c r="L545" s="765"/>
      <c r="M545" s="765"/>
      <c r="N545" s="765"/>
      <c r="O545" s="765"/>
      <c r="P545" s="764">
        <v>0</v>
      </c>
      <c r="Q545" s="764">
        <v>0</v>
      </c>
      <c r="R545" s="765"/>
      <c r="S545" s="765"/>
      <c r="T545" s="765"/>
      <c r="U545" s="765"/>
      <c r="V545" s="764">
        <v>0</v>
      </c>
      <c r="W545" s="764">
        <v>0</v>
      </c>
      <c r="X545" s="765"/>
      <c r="Y545" s="765"/>
      <c r="Z545" s="765"/>
      <c r="AA545" s="765"/>
    </row>
    <row r="546" spans="1:27" x14ac:dyDescent="0.25">
      <c r="A546" s="766" t="s">
        <v>742</v>
      </c>
      <c r="B546" s="766" t="s">
        <v>29</v>
      </c>
      <c r="C546" s="766" t="s">
        <v>87</v>
      </c>
      <c r="D546" s="767" t="s">
        <v>117</v>
      </c>
      <c r="E546" s="768" t="s">
        <v>277</v>
      </c>
      <c r="F546" s="768" t="s">
        <v>280</v>
      </c>
      <c r="G546" s="769">
        <v>1</v>
      </c>
      <c r="H546" s="769">
        <f t="shared" si="2"/>
        <v>2</v>
      </c>
      <c r="I546" s="807"/>
      <c r="J546" s="769">
        <v>2</v>
      </c>
      <c r="K546" s="769">
        <v>2</v>
      </c>
      <c r="L546" s="770"/>
      <c r="M546" s="770"/>
      <c r="N546" s="770"/>
      <c r="O546" s="770"/>
      <c r="P546" s="769">
        <v>0</v>
      </c>
      <c r="Q546" s="769">
        <v>0</v>
      </c>
      <c r="R546" s="770"/>
      <c r="S546" s="770"/>
      <c r="T546" s="770"/>
      <c r="U546" s="770"/>
      <c r="V546" s="769">
        <v>2</v>
      </c>
      <c r="W546" s="769">
        <v>2</v>
      </c>
      <c r="X546" s="770"/>
      <c r="Y546" s="770"/>
      <c r="Z546" s="770"/>
      <c r="AA546" s="770"/>
    </row>
    <row r="547" spans="1:27" x14ac:dyDescent="0.25">
      <c r="A547" s="761" t="s">
        <v>742</v>
      </c>
      <c r="B547" s="761" t="s">
        <v>29</v>
      </c>
      <c r="C547" s="762" t="s">
        <v>91</v>
      </c>
      <c r="D547" s="763" t="s">
        <v>115</v>
      </c>
      <c r="E547" s="761" t="s">
        <v>524</v>
      </c>
      <c r="F547" s="761" t="s">
        <v>272</v>
      </c>
      <c r="G547" s="764">
        <v>1</v>
      </c>
      <c r="H547" s="764">
        <f t="shared" si="2"/>
        <v>1</v>
      </c>
      <c r="I547" s="806"/>
      <c r="J547" s="764">
        <v>1</v>
      </c>
      <c r="K547" s="764">
        <v>0</v>
      </c>
      <c r="L547" s="765"/>
      <c r="M547" s="765"/>
      <c r="N547" s="765"/>
      <c r="O547" s="765"/>
      <c r="P547" s="764">
        <v>0</v>
      </c>
      <c r="Q547" s="764">
        <v>0</v>
      </c>
      <c r="R547" s="765"/>
      <c r="S547" s="765"/>
      <c r="T547" s="765"/>
      <c r="U547" s="765"/>
      <c r="V547" s="764">
        <v>1</v>
      </c>
      <c r="W547" s="764">
        <v>0</v>
      </c>
      <c r="X547" s="765"/>
      <c r="Y547" s="765"/>
      <c r="Z547" s="765"/>
      <c r="AA547" s="765"/>
    </row>
    <row r="548" spans="1:27" x14ac:dyDescent="0.25">
      <c r="A548" s="761" t="s">
        <v>742</v>
      </c>
      <c r="B548" s="761" t="s">
        <v>29</v>
      </c>
      <c r="C548" s="762" t="s">
        <v>91</v>
      </c>
      <c r="D548" s="763" t="s">
        <v>115</v>
      </c>
      <c r="E548" s="761" t="s">
        <v>524</v>
      </c>
      <c r="F548" s="761" t="s">
        <v>278</v>
      </c>
      <c r="G548" s="764">
        <v>1</v>
      </c>
      <c r="H548" s="764">
        <f t="shared" si="2"/>
        <v>0</v>
      </c>
      <c r="I548" s="806"/>
      <c r="J548" s="764">
        <v>0</v>
      </c>
      <c r="K548" s="764">
        <v>0</v>
      </c>
      <c r="L548" s="765"/>
      <c r="M548" s="765"/>
      <c r="N548" s="765"/>
      <c r="O548" s="765"/>
      <c r="P548" s="764">
        <v>0</v>
      </c>
      <c r="Q548" s="764">
        <v>0</v>
      </c>
      <c r="R548" s="765"/>
      <c r="S548" s="765"/>
      <c r="T548" s="765"/>
      <c r="U548" s="765"/>
      <c r="V548" s="764">
        <v>0</v>
      </c>
      <c r="W548" s="764">
        <v>0</v>
      </c>
      <c r="X548" s="765"/>
      <c r="Y548" s="765"/>
      <c r="Z548" s="765"/>
      <c r="AA548" s="765"/>
    </row>
    <row r="549" spans="1:27" x14ac:dyDescent="0.25">
      <c r="A549" s="761" t="s">
        <v>742</v>
      </c>
      <c r="B549" s="761" t="s">
        <v>29</v>
      </c>
      <c r="C549" s="762" t="s">
        <v>91</v>
      </c>
      <c r="D549" s="763" t="s">
        <v>115</v>
      </c>
      <c r="E549" s="761" t="s">
        <v>526</v>
      </c>
      <c r="F549" s="761" t="s">
        <v>272</v>
      </c>
      <c r="G549" s="764">
        <v>10</v>
      </c>
      <c r="H549" s="764">
        <f t="shared" si="2"/>
        <v>33</v>
      </c>
      <c r="I549" s="806"/>
      <c r="J549" s="764">
        <v>33</v>
      </c>
      <c r="K549" s="764">
        <v>28</v>
      </c>
      <c r="L549" s="765">
        <v>0.76785714285714302</v>
      </c>
      <c r="M549" s="765">
        <v>7.3495526769755723E-2</v>
      </c>
      <c r="N549" s="765">
        <v>0.62380591038842181</v>
      </c>
      <c r="O549" s="765">
        <v>0.91190837532586422</v>
      </c>
      <c r="P549" s="764">
        <v>0</v>
      </c>
      <c r="Q549" s="764">
        <v>0</v>
      </c>
      <c r="R549" s="765"/>
      <c r="S549" s="765"/>
      <c r="T549" s="765"/>
      <c r="U549" s="765"/>
      <c r="V549" s="764">
        <v>33</v>
      </c>
      <c r="W549" s="764">
        <v>28</v>
      </c>
      <c r="X549" s="765">
        <v>0.76785714285714302</v>
      </c>
      <c r="Y549" s="765">
        <v>7.3495526769755723E-2</v>
      </c>
      <c r="Z549" s="765">
        <v>0.62380591038842181</v>
      </c>
      <c r="AA549" s="765">
        <v>0.91190837532586422</v>
      </c>
    </row>
    <row r="550" spans="1:27" x14ac:dyDescent="0.25">
      <c r="A550" s="761" t="s">
        <v>742</v>
      </c>
      <c r="B550" s="761" t="s">
        <v>29</v>
      </c>
      <c r="C550" s="762" t="s">
        <v>91</v>
      </c>
      <c r="D550" s="763" t="s">
        <v>115</v>
      </c>
      <c r="E550" s="761" t="s">
        <v>526</v>
      </c>
      <c r="F550" s="761" t="s">
        <v>278</v>
      </c>
      <c r="G550" s="764">
        <v>1</v>
      </c>
      <c r="H550" s="764">
        <f t="shared" si="2"/>
        <v>2</v>
      </c>
      <c r="I550" s="806"/>
      <c r="J550" s="764">
        <v>2</v>
      </c>
      <c r="K550" s="764">
        <v>2</v>
      </c>
      <c r="L550" s="765"/>
      <c r="M550" s="765"/>
      <c r="N550" s="765"/>
      <c r="O550" s="765"/>
      <c r="P550" s="764">
        <v>0</v>
      </c>
      <c r="Q550" s="764">
        <v>0</v>
      </c>
      <c r="R550" s="765"/>
      <c r="S550" s="765"/>
      <c r="T550" s="765"/>
      <c r="U550" s="765"/>
      <c r="V550" s="764">
        <v>2</v>
      </c>
      <c r="W550" s="764">
        <v>2</v>
      </c>
      <c r="X550" s="765"/>
      <c r="Y550" s="765"/>
      <c r="Z550" s="765"/>
      <c r="AA550" s="765"/>
    </row>
    <row r="551" spans="1:27" x14ac:dyDescent="0.25">
      <c r="A551" s="766" t="s">
        <v>742</v>
      </c>
      <c r="B551" s="766" t="s">
        <v>29</v>
      </c>
      <c r="C551" s="766" t="s">
        <v>87</v>
      </c>
      <c r="D551" s="768" t="s">
        <v>115</v>
      </c>
      <c r="E551" s="767" t="s">
        <v>525</v>
      </c>
      <c r="F551" s="768" t="s">
        <v>280</v>
      </c>
      <c r="G551" s="769">
        <v>1</v>
      </c>
      <c r="H551" s="769">
        <f t="shared" si="2"/>
        <v>1</v>
      </c>
      <c r="I551" s="807"/>
      <c r="J551" s="769">
        <v>1</v>
      </c>
      <c r="K551" s="769">
        <v>0</v>
      </c>
      <c r="L551" s="770"/>
      <c r="M551" s="770"/>
      <c r="N551" s="770"/>
      <c r="O551" s="770"/>
      <c r="P551" s="769">
        <v>0</v>
      </c>
      <c r="Q551" s="769">
        <v>0</v>
      </c>
      <c r="R551" s="770"/>
      <c r="S551" s="770"/>
      <c r="T551" s="770"/>
      <c r="U551" s="770"/>
      <c r="V551" s="769">
        <v>1</v>
      </c>
      <c r="W551" s="769">
        <v>0</v>
      </c>
      <c r="X551" s="770"/>
      <c r="Y551" s="770"/>
      <c r="Z551" s="770"/>
      <c r="AA551" s="770"/>
    </row>
    <row r="552" spans="1:27" x14ac:dyDescent="0.25">
      <c r="A552" s="766" t="s">
        <v>742</v>
      </c>
      <c r="B552" s="766" t="s">
        <v>29</v>
      </c>
      <c r="C552" s="766" t="s">
        <v>87</v>
      </c>
      <c r="D552" s="768" t="s">
        <v>115</v>
      </c>
      <c r="E552" s="767" t="s">
        <v>527</v>
      </c>
      <c r="F552" s="768" t="s">
        <v>280</v>
      </c>
      <c r="G552" s="769">
        <v>10</v>
      </c>
      <c r="H552" s="769">
        <f t="shared" si="2"/>
        <v>35</v>
      </c>
      <c r="I552" s="807"/>
      <c r="J552" s="769">
        <v>35</v>
      </c>
      <c r="K552" s="769">
        <v>30</v>
      </c>
      <c r="L552" s="770">
        <v>0.76875000000000027</v>
      </c>
      <c r="M552" s="770">
        <v>7.1268794513647885E-2</v>
      </c>
      <c r="N552" s="770">
        <v>0.62906316275325036</v>
      </c>
      <c r="O552" s="770">
        <v>0.90843683724675017</v>
      </c>
      <c r="P552" s="769">
        <v>0</v>
      </c>
      <c r="Q552" s="769">
        <v>0</v>
      </c>
      <c r="R552" s="770"/>
      <c r="S552" s="770"/>
      <c r="T552" s="770"/>
      <c r="U552" s="770"/>
      <c r="V552" s="769">
        <v>35</v>
      </c>
      <c r="W552" s="769">
        <v>30</v>
      </c>
      <c r="X552" s="770">
        <v>0.76875000000000027</v>
      </c>
      <c r="Y552" s="770">
        <v>7.1268794513647885E-2</v>
      </c>
      <c r="Z552" s="770">
        <v>0.62906316275325036</v>
      </c>
      <c r="AA552" s="770">
        <v>0.90843683724675017</v>
      </c>
    </row>
    <row r="553" spans="1:27" x14ac:dyDescent="0.25">
      <c r="A553" s="766" t="s">
        <v>742</v>
      </c>
      <c r="B553" s="766" t="s">
        <v>29</v>
      </c>
      <c r="C553" s="766" t="s">
        <v>87</v>
      </c>
      <c r="D553" s="768" t="s">
        <v>115</v>
      </c>
      <c r="E553" s="768" t="s">
        <v>277</v>
      </c>
      <c r="F553" s="767" t="s">
        <v>276</v>
      </c>
      <c r="G553" s="769">
        <v>11</v>
      </c>
      <c r="H553" s="769">
        <f t="shared" si="2"/>
        <v>34</v>
      </c>
      <c r="I553" s="807"/>
      <c r="J553" s="769">
        <v>34</v>
      </c>
      <c r="K553" s="769">
        <v>28</v>
      </c>
      <c r="L553" s="770">
        <v>0.69805194805194803</v>
      </c>
      <c r="M553" s="770">
        <v>7.8735489022128888E-2</v>
      </c>
      <c r="N553" s="770">
        <v>0.54373038956857545</v>
      </c>
      <c r="O553" s="770">
        <v>0.85237350653532062</v>
      </c>
      <c r="P553" s="769">
        <v>0</v>
      </c>
      <c r="Q553" s="769">
        <v>0</v>
      </c>
      <c r="R553" s="770"/>
      <c r="S553" s="770"/>
      <c r="T553" s="770"/>
      <c r="U553" s="770"/>
      <c r="V553" s="769">
        <v>34</v>
      </c>
      <c r="W553" s="769">
        <v>28</v>
      </c>
      <c r="X553" s="770">
        <v>0.69805194805194803</v>
      </c>
      <c r="Y553" s="770">
        <v>7.8735489022128888E-2</v>
      </c>
      <c r="Z553" s="770">
        <v>0.54373038956857545</v>
      </c>
      <c r="AA553" s="770">
        <v>0.85237350653532062</v>
      </c>
    </row>
    <row r="554" spans="1:27" x14ac:dyDescent="0.25">
      <c r="A554" s="766" t="s">
        <v>742</v>
      </c>
      <c r="B554" s="766" t="s">
        <v>29</v>
      </c>
      <c r="C554" s="766" t="s">
        <v>87</v>
      </c>
      <c r="D554" s="768" t="s">
        <v>115</v>
      </c>
      <c r="E554" s="768" t="s">
        <v>277</v>
      </c>
      <c r="F554" s="767" t="s">
        <v>279</v>
      </c>
      <c r="G554" s="769">
        <v>1</v>
      </c>
      <c r="H554" s="769">
        <f t="shared" si="2"/>
        <v>2</v>
      </c>
      <c r="I554" s="807"/>
      <c r="J554" s="769">
        <v>2</v>
      </c>
      <c r="K554" s="769">
        <v>2</v>
      </c>
      <c r="L554" s="770"/>
      <c r="M554" s="770"/>
      <c r="N554" s="770"/>
      <c r="O554" s="770"/>
      <c r="P554" s="769">
        <v>0</v>
      </c>
      <c r="Q554" s="769">
        <v>0</v>
      </c>
      <c r="R554" s="770"/>
      <c r="S554" s="770"/>
      <c r="T554" s="770"/>
      <c r="U554" s="770"/>
      <c r="V554" s="769">
        <v>2</v>
      </c>
      <c r="W554" s="769">
        <v>2</v>
      </c>
      <c r="X554" s="770"/>
      <c r="Y554" s="770"/>
      <c r="Z554" s="770"/>
      <c r="AA554" s="770"/>
    </row>
    <row r="555" spans="1:27" x14ac:dyDescent="0.25">
      <c r="A555" s="771" t="s">
        <v>742</v>
      </c>
      <c r="B555" s="771" t="s">
        <v>29</v>
      </c>
      <c r="C555" s="772" t="s">
        <v>91</v>
      </c>
      <c r="D555" s="773" t="s">
        <v>115</v>
      </c>
      <c r="E555" s="773" t="s">
        <v>277</v>
      </c>
      <c r="F555" s="773" t="s">
        <v>280</v>
      </c>
      <c r="G555" s="774">
        <v>11</v>
      </c>
      <c r="H555" s="774">
        <f t="shared" si="2"/>
        <v>36</v>
      </c>
      <c r="I555" s="808">
        <v>0.48</v>
      </c>
      <c r="J555" s="774">
        <v>36</v>
      </c>
      <c r="K555" s="774">
        <v>30</v>
      </c>
      <c r="L555" s="775">
        <v>0.69886363636363635</v>
      </c>
      <c r="M555" s="775">
        <v>7.6458640622857774E-2</v>
      </c>
      <c r="N555" s="775">
        <v>0.54900470074283514</v>
      </c>
      <c r="O555" s="775">
        <v>0.84872257198443757</v>
      </c>
      <c r="P555" s="774">
        <v>0</v>
      </c>
      <c r="Q555" s="774">
        <v>0</v>
      </c>
      <c r="R555" s="775"/>
      <c r="S555" s="775"/>
      <c r="T555" s="775"/>
      <c r="U555" s="775"/>
      <c r="V555" s="774">
        <v>36</v>
      </c>
      <c r="W555" s="774">
        <v>30</v>
      </c>
      <c r="X555" s="775">
        <v>0.69886363636363635</v>
      </c>
      <c r="Y555" s="775">
        <v>7.6458640622857774E-2</v>
      </c>
      <c r="Z555" s="775">
        <v>0.54900470074283514</v>
      </c>
      <c r="AA555" s="775">
        <v>0.84872257198443757</v>
      </c>
    </row>
    <row r="556" spans="1:27" x14ac:dyDescent="0.25">
      <c r="A556" s="771" t="s">
        <v>742</v>
      </c>
      <c r="B556" s="771" t="s">
        <v>29</v>
      </c>
      <c r="C556" s="773" t="s">
        <v>84</v>
      </c>
      <c r="D556" s="773" t="s">
        <v>115</v>
      </c>
      <c r="E556" s="773" t="s">
        <v>277</v>
      </c>
      <c r="F556" s="772" t="s">
        <v>276</v>
      </c>
      <c r="G556" s="774">
        <v>17</v>
      </c>
      <c r="H556" s="774">
        <f t="shared" si="2"/>
        <v>46</v>
      </c>
      <c r="I556" s="808"/>
      <c r="J556" s="774">
        <v>46</v>
      </c>
      <c r="K556" s="774">
        <v>37</v>
      </c>
      <c r="L556" s="775">
        <v>0.71638655462184864</v>
      </c>
      <c r="M556" s="775">
        <v>6.6459673777949202E-2</v>
      </c>
      <c r="N556" s="775">
        <v>0.58612559401706821</v>
      </c>
      <c r="O556" s="775">
        <v>0.84664751522662907</v>
      </c>
      <c r="P556" s="774">
        <v>1</v>
      </c>
      <c r="Q556" s="774">
        <v>0</v>
      </c>
      <c r="R556" s="775"/>
      <c r="S556" s="775"/>
      <c r="T556" s="775"/>
      <c r="U556" s="775"/>
      <c r="V556" s="774">
        <v>47</v>
      </c>
      <c r="W556" s="774">
        <v>37</v>
      </c>
      <c r="X556" s="775">
        <v>0.68697478991596617</v>
      </c>
      <c r="Y556" s="775">
        <v>6.7641172771876895E-2</v>
      </c>
      <c r="Z556" s="775">
        <v>0.55439809128308748</v>
      </c>
      <c r="AA556" s="775">
        <v>0.81955148854884485</v>
      </c>
    </row>
    <row r="557" spans="1:27" x14ac:dyDescent="0.25">
      <c r="A557" s="771" t="s">
        <v>742</v>
      </c>
      <c r="B557" s="771" t="s">
        <v>29</v>
      </c>
      <c r="C557" s="773" t="s">
        <v>84</v>
      </c>
      <c r="D557" s="773" t="s">
        <v>115</v>
      </c>
      <c r="E557" s="773" t="s">
        <v>277</v>
      </c>
      <c r="F557" s="772" t="s">
        <v>279</v>
      </c>
      <c r="G557" s="774">
        <v>2</v>
      </c>
      <c r="H557" s="774">
        <f t="shared" si="2"/>
        <v>3</v>
      </c>
      <c r="I557" s="808"/>
      <c r="J557" s="774">
        <v>3</v>
      </c>
      <c r="K557" s="774">
        <v>3</v>
      </c>
      <c r="L557" s="775"/>
      <c r="M557" s="775"/>
      <c r="N557" s="775"/>
      <c r="O557" s="775"/>
      <c r="P557" s="774">
        <v>1</v>
      </c>
      <c r="Q557" s="774">
        <v>0</v>
      </c>
      <c r="R557" s="775"/>
      <c r="S557" s="775"/>
      <c r="T557" s="775"/>
      <c r="U557" s="775"/>
      <c r="V557" s="774">
        <v>3</v>
      </c>
      <c r="W557" s="774">
        <v>3</v>
      </c>
      <c r="X557" s="775"/>
      <c r="Y557" s="775"/>
      <c r="Z557" s="775"/>
      <c r="AA557" s="775"/>
    </row>
    <row r="558" spans="1:27" x14ac:dyDescent="0.25">
      <c r="A558" s="771" t="s">
        <v>742</v>
      </c>
      <c r="B558" s="771" t="s">
        <v>29</v>
      </c>
      <c r="C558" s="773" t="s">
        <v>84</v>
      </c>
      <c r="D558" s="773" t="s">
        <v>115</v>
      </c>
      <c r="E558" s="772" t="s">
        <v>525</v>
      </c>
      <c r="F558" s="773" t="s">
        <v>280</v>
      </c>
      <c r="G558" s="774">
        <v>1</v>
      </c>
      <c r="H558" s="774">
        <f t="shared" si="2"/>
        <v>1</v>
      </c>
      <c r="I558" s="808"/>
      <c r="J558" s="774">
        <v>1</v>
      </c>
      <c r="K558" s="774">
        <v>0</v>
      </c>
      <c r="L558" s="775"/>
      <c r="M558" s="775"/>
      <c r="N558" s="775"/>
      <c r="O558" s="775"/>
      <c r="P558" s="774">
        <v>0</v>
      </c>
      <c r="Q558" s="774">
        <v>0</v>
      </c>
      <c r="R558" s="775"/>
      <c r="S558" s="775"/>
      <c r="T558" s="775"/>
      <c r="U558" s="775"/>
      <c r="V558" s="774">
        <v>1</v>
      </c>
      <c r="W558" s="774">
        <v>0</v>
      </c>
      <c r="X558" s="775"/>
      <c r="Y558" s="775"/>
      <c r="Z558" s="775"/>
      <c r="AA558" s="775"/>
    </row>
    <row r="559" spans="1:27" x14ac:dyDescent="0.25">
      <c r="A559" s="771" t="s">
        <v>742</v>
      </c>
      <c r="B559" s="771" t="s">
        <v>29</v>
      </c>
      <c r="C559" s="773" t="s">
        <v>84</v>
      </c>
      <c r="D559" s="773" t="s">
        <v>115</v>
      </c>
      <c r="E559" s="772" t="s">
        <v>527</v>
      </c>
      <c r="F559" s="773" t="s">
        <v>280</v>
      </c>
      <c r="G559" s="774">
        <v>16</v>
      </c>
      <c r="H559" s="774">
        <f t="shared" si="2"/>
        <v>48</v>
      </c>
      <c r="I559" s="808"/>
      <c r="J559" s="774">
        <v>48</v>
      </c>
      <c r="K559" s="774">
        <v>40</v>
      </c>
      <c r="L559" s="775">
        <v>0.77213541666666652</v>
      </c>
      <c r="M559" s="775">
        <v>6.0543082971904499E-2</v>
      </c>
      <c r="N559" s="775">
        <v>0.65347097404173371</v>
      </c>
      <c r="O559" s="775">
        <v>0.89079985929159933</v>
      </c>
      <c r="P559" s="774">
        <v>1</v>
      </c>
      <c r="Q559" s="774">
        <v>0</v>
      </c>
      <c r="R559" s="775"/>
      <c r="S559" s="775"/>
      <c r="T559" s="775"/>
      <c r="U559" s="775"/>
      <c r="V559" s="774">
        <v>49</v>
      </c>
      <c r="W559" s="774">
        <v>40</v>
      </c>
      <c r="X559" s="775">
        <v>0.74088541666666652</v>
      </c>
      <c r="Y559" s="775">
        <v>6.2592660461262606E-2</v>
      </c>
      <c r="Z559" s="775">
        <v>0.61820380216259185</v>
      </c>
      <c r="AA559" s="775">
        <v>0.86356703117074118</v>
      </c>
    </row>
    <row r="560" spans="1:27" x14ac:dyDescent="0.25">
      <c r="A560" s="771" t="s">
        <v>742</v>
      </c>
      <c r="B560" s="771" t="s">
        <v>29</v>
      </c>
      <c r="C560" s="773" t="s">
        <v>84</v>
      </c>
      <c r="D560" s="772" t="s">
        <v>116</v>
      </c>
      <c r="E560" s="773" t="s">
        <v>277</v>
      </c>
      <c r="F560" s="773" t="s">
        <v>280</v>
      </c>
      <c r="G560" s="774">
        <v>16</v>
      </c>
      <c r="H560" s="774">
        <f t="shared" si="2"/>
        <v>45</v>
      </c>
      <c r="I560" s="808"/>
      <c r="J560" s="774">
        <v>45</v>
      </c>
      <c r="K560" s="774">
        <v>36</v>
      </c>
      <c r="L560" s="775">
        <v>0.69401041666666641</v>
      </c>
      <c r="M560" s="775">
        <v>6.8695779948799773E-2</v>
      </c>
      <c r="N560" s="775">
        <v>0.55936668796701883</v>
      </c>
      <c r="O560" s="775">
        <v>0.82865414536631399</v>
      </c>
      <c r="P560" s="774">
        <v>0</v>
      </c>
      <c r="Q560" s="774">
        <v>0</v>
      </c>
      <c r="R560" s="775"/>
      <c r="S560" s="775"/>
      <c r="T560" s="775"/>
      <c r="U560" s="775"/>
      <c r="V560" s="774">
        <v>45</v>
      </c>
      <c r="W560" s="774">
        <v>36</v>
      </c>
      <c r="X560" s="775">
        <v>0.69401041666666641</v>
      </c>
      <c r="Y560" s="775">
        <v>6.8695779948799773E-2</v>
      </c>
      <c r="Z560" s="775">
        <v>0.55936668796701883</v>
      </c>
      <c r="AA560" s="775">
        <v>0.82865414536631399</v>
      </c>
    </row>
    <row r="561" spans="1:27" x14ac:dyDescent="0.25">
      <c r="A561" s="771" t="s">
        <v>742</v>
      </c>
      <c r="B561" s="771" t="s">
        <v>29</v>
      </c>
      <c r="C561" s="773" t="s">
        <v>84</v>
      </c>
      <c r="D561" s="772" t="s">
        <v>117</v>
      </c>
      <c r="E561" s="773" t="s">
        <v>277</v>
      </c>
      <c r="F561" s="773" t="s">
        <v>280</v>
      </c>
      <c r="G561" s="774">
        <v>3</v>
      </c>
      <c r="H561" s="774">
        <f t="shared" si="2"/>
        <v>4</v>
      </c>
      <c r="I561" s="808"/>
      <c r="J561" s="774">
        <v>4</v>
      </c>
      <c r="K561" s="774">
        <v>4</v>
      </c>
      <c r="L561" s="775"/>
      <c r="M561" s="775"/>
      <c r="N561" s="775"/>
      <c r="O561" s="775"/>
      <c r="P561" s="774">
        <v>1</v>
      </c>
      <c r="Q561" s="774">
        <v>0</v>
      </c>
      <c r="R561" s="775"/>
      <c r="S561" s="775"/>
      <c r="T561" s="775"/>
      <c r="U561" s="775"/>
      <c r="V561" s="774">
        <v>5</v>
      </c>
      <c r="W561" s="774">
        <v>4</v>
      </c>
      <c r="X561" s="775"/>
      <c r="Y561" s="775"/>
      <c r="Z561" s="775"/>
      <c r="AA561" s="775"/>
    </row>
    <row r="562" spans="1:27" x14ac:dyDescent="0.25">
      <c r="A562" s="779" t="s">
        <v>742</v>
      </c>
      <c r="B562" s="780" t="s">
        <v>92</v>
      </c>
      <c r="C562" s="781" t="s">
        <v>84</v>
      </c>
      <c r="D562" s="781" t="s">
        <v>115</v>
      </c>
      <c r="E562" s="781" t="s">
        <v>277</v>
      </c>
      <c r="F562" s="781" t="s">
        <v>280</v>
      </c>
      <c r="G562" s="782">
        <v>17</v>
      </c>
      <c r="H562" s="782">
        <f t="shared" si="2"/>
        <v>49</v>
      </c>
      <c r="I562" s="810">
        <v>0.48</v>
      </c>
      <c r="J562" s="782">
        <v>49</v>
      </c>
      <c r="K562" s="782">
        <v>40</v>
      </c>
      <c r="L562" s="783">
        <v>0.72671568627450955</v>
      </c>
      <c r="M562" s="783">
        <v>6.366365662959185E-2</v>
      </c>
      <c r="N562" s="783">
        <v>0.60193491928050957</v>
      </c>
      <c r="O562" s="783">
        <v>0.85149645326850953</v>
      </c>
      <c r="P562" s="782">
        <v>1</v>
      </c>
      <c r="Q562" s="782">
        <v>0</v>
      </c>
      <c r="R562" s="783"/>
      <c r="S562" s="783"/>
      <c r="T562" s="783"/>
      <c r="U562" s="783"/>
      <c r="V562" s="782">
        <v>50</v>
      </c>
      <c r="W562" s="782">
        <v>40</v>
      </c>
      <c r="X562" s="783">
        <v>0.69730392156862731</v>
      </c>
      <c r="Y562" s="783">
        <v>6.4972480718168829E-2</v>
      </c>
      <c r="Z562" s="783">
        <v>0.56995785936101639</v>
      </c>
      <c r="AA562" s="783">
        <v>0.82464998377623822</v>
      </c>
    </row>
    <row r="563" spans="1:27" x14ac:dyDescent="0.25">
      <c r="A563" s="761" t="s">
        <v>742</v>
      </c>
      <c r="B563" s="763" t="s">
        <v>86</v>
      </c>
      <c r="C563" s="761" t="s">
        <v>25</v>
      </c>
      <c r="D563" s="762" t="s">
        <v>116</v>
      </c>
      <c r="E563" s="761" t="s">
        <v>524</v>
      </c>
      <c r="F563" s="761" t="s">
        <v>272</v>
      </c>
      <c r="G563" s="764">
        <v>1</v>
      </c>
      <c r="H563" s="764">
        <f t="shared" si="2"/>
        <v>0</v>
      </c>
      <c r="I563" s="806"/>
      <c r="J563" s="764">
        <v>0</v>
      </c>
      <c r="K563" s="764">
        <v>0</v>
      </c>
      <c r="L563" s="765"/>
      <c r="M563" s="765"/>
      <c r="N563" s="765"/>
      <c r="O563" s="765"/>
      <c r="P563" s="764">
        <v>0</v>
      </c>
      <c r="Q563" s="764">
        <v>0</v>
      </c>
      <c r="R563" s="765"/>
      <c r="S563" s="765"/>
      <c r="T563" s="765"/>
      <c r="U563" s="765"/>
      <c r="V563" s="764">
        <v>0</v>
      </c>
      <c r="W563" s="764">
        <v>0</v>
      </c>
      <c r="X563" s="765"/>
      <c r="Y563" s="765"/>
      <c r="Z563" s="765"/>
      <c r="AA563" s="765"/>
    </row>
    <row r="564" spans="1:27" x14ac:dyDescent="0.25">
      <c r="A564" s="761" t="s">
        <v>742</v>
      </c>
      <c r="B564" s="763" t="s">
        <v>86</v>
      </c>
      <c r="C564" s="761" t="s">
        <v>25</v>
      </c>
      <c r="D564" s="762" t="s">
        <v>116</v>
      </c>
      <c r="E564" s="761" t="s">
        <v>524</v>
      </c>
      <c r="F564" s="761" t="s">
        <v>278</v>
      </c>
      <c r="G564" s="764">
        <v>1</v>
      </c>
      <c r="H564" s="764">
        <f t="shared" si="2"/>
        <v>0</v>
      </c>
      <c r="I564" s="806"/>
      <c r="J564" s="764">
        <v>0</v>
      </c>
      <c r="K564" s="764">
        <v>0</v>
      </c>
      <c r="L564" s="765"/>
      <c r="M564" s="765"/>
      <c r="N564" s="765"/>
      <c r="O564" s="765"/>
      <c r="P564" s="764">
        <v>0</v>
      </c>
      <c r="Q564" s="764">
        <v>0</v>
      </c>
      <c r="R564" s="765"/>
      <c r="S564" s="765"/>
      <c r="T564" s="765"/>
      <c r="U564" s="765"/>
      <c r="V564" s="764">
        <v>0</v>
      </c>
      <c r="W564" s="764">
        <v>0</v>
      </c>
      <c r="X564" s="765"/>
      <c r="Y564" s="765"/>
      <c r="Z564" s="765"/>
      <c r="AA564" s="765"/>
    </row>
    <row r="565" spans="1:27" x14ac:dyDescent="0.25">
      <c r="A565" s="761" t="s">
        <v>742</v>
      </c>
      <c r="B565" s="763" t="s">
        <v>86</v>
      </c>
      <c r="C565" s="761" t="s">
        <v>25</v>
      </c>
      <c r="D565" s="762" t="s">
        <v>116</v>
      </c>
      <c r="E565" s="761" t="s">
        <v>526</v>
      </c>
      <c r="F565" s="761" t="s">
        <v>272</v>
      </c>
      <c r="G565" s="764">
        <v>14</v>
      </c>
      <c r="H565" s="764">
        <f t="shared" si="2"/>
        <v>30</v>
      </c>
      <c r="I565" s="806"/>
      <c r="J565" s="764">
        <v>30</v>
      </c>
      <c r="K565" s="764">
        <v>25</v>
      </c>
      <c r="L565" s="765">
        <v>0.8707627118644069</v>
      </c>
      <c r="M565" s="765">
        <v>6.1246771749198008E-2</v>
      </c>
      <c r="N565" s="765">
        <v>0.75071903923597882</v>
      </c>
      <c r="O565" s="765">
        <v>0.99080638449283498</v>
      </c>
      <c r="P565" s="764">
        <v>1</v>
      </c>
      <c r="Q565" s="764">
        <v>1</v>
      </c>
      <c r="R565" s="765"/>
      <c r="S565" s="765"/>
      <c r="T565" s="765"/>
      <c r="U565" s="765"/>
      <c r="V565" s="764">
        <v>30</v>
      </c>
      <c r="W565" s="764">
        <v>25</v>
      </c>
      <c r="X565" s="765">
        <v>0.8707627118644069</v>
      </c>
      <c r="Y565" s="765">
        <v>6.1246771749198008E-2</v>
      </c>
      <c r="Z565" s="765">
        <v>0.75071903923597882</v>
      </c>
      <c r="AA565" s="765">
        <v>0.99080638449283498</v>
      </c>
    </row>
    <row r="566" spans="1:27" x14ac:dyDescent="0.25">
      <c r="A566" s="761" t="s">
        <v>742</v>
      </c>
      <c r="B566" s="763" t="s">
        <v>86</v>
      </c>
      <c r="C566" s="761" t="s">
        <v>25</v>
      </c>
      <c r="D566" s="762" t="s">
        <v>116</v>
      </c>
      <c r="E566" s="761" t="s">
        <v>526</v>
      </c>
      <c r="F566" s="761" t="s">
        <v>278</v>
      </c>
      <c r="G566" s="764">
        <v>4</v>
      </c>
      <c r="H566" s="764">
        <f t="shared" si="2"/>
        <v>4</v>
      </c>
      <c r="I566" s="806"/>
      <c r="J566" s="764">
        <v>4</v>
      </c>
      <c r="K566" s="764">
        <v>4</v>
      </c>
      <c r="L566" s="765"/>
      <c r="M566" s="765"/>
      <c r="N566" s="765"/>
      <c r="O566" s="765"/>
      <c r="P566" s="764">
        <v>0</v>
      </c>
      <c r="Q566" s="764">
        <v>0</v>
      </c>
      <c r="R566" s="765"/>
      <c r="S566" s="765"/>
      <c r="T566" s="765"/>
      <c r="U566" s="765"/>
      <c r="V566" s="764">
        <v>4</v>
      </c>
      <c r="W566" s="764">
        <v>4</v>
      </c>
      <c r="X566" s="765"/>
      <c r="Y566" s="765"/>
      <c r="Z566" s="765"/>
      <c r="AA566" s="765"/>
    </row>
    <row r="567" spans="1:27" x14ac:dyDescent="0.25">
      <c r="A567" s="761" t="s">
        <v>742</v>
      </c>
      <c r="B567" s="763" t="s">
        <v>86</v>
      </c>
      <c r="C567" s="761" t="s">
        <v>25</v>
      </c>
      <c r="D567" s="762" t="s">
        <v>117</v>
      </c>
      <c r="E567" s="761" t="s">
        <v>524</v>
      </c>
      <c r="F567" s="761" t="s">
        <v>272</v>
      </c>
      <c r="G567" s="764">
        <v>1</v>
      </c>
      <c r="H567" s="764">
        <f t="shared" si="2"/>
        <v>0</v>
      </c>
      <c r="I567" s="806"/>
      <c r="J567" s="764">
        <v>0</v>
      </c>
      <c r="K567" s="764">
        <v>0</v>
      </c>
      <c r="L567" s="765"/>
      <c r="M567" s="765"/>
      <c r="N567" s="765"/>
      <c r="O567" s="765"/>
      <c r="P567" s="764">
        <v>0</v>
      </c>
      <c r="Q567" s="764">
        <v>0</v>
      </c>
      <c r="R567" s="765"/>
      <c r="S567" s="765"/>
      <c r="T567" s="765"/>
      <c r="U567" s="765"/>
      <c r="V567" s="764">
        <v>0</v>
      </c>
      <c r="W567" s="764">
        <v>0</v>
      </c>
      <c r="X567" s="765"/>
      <c r="Y567" s="765"/>
      <c r="Z567" s="765"/>
      <c r="AA567" s="765"/>
    </row>
    <row r="568" spans="1:27" x14ac:dyDescent="0.25">
      <c r="A568" s="761" t="s">
        <v>742</v>
      </c>
      <c r="B568" s="763" t="s">
        <v>86</v>
      </c>
      <c r="C568" s="761" t="s">
        <v>25</v>
      </c>
      <c r="D568" s="762" t="s">
        <v>117</v>
      </c>
      <c r="E568" s="761" t="s">
        <v>524</v>
      </c>
      <c r="F568" s="761" t="s">
        <v>278</v>
      </c>
      <c r="G568" s="764">
        <v>1</v>
      </c>
      <c r="H568" s="764">
        <f t="shared" si="2"/>
        <v>0</v>
      </c>
      <c r="I568" s="806"/>
      <c r="J568" s="764">
        <v>0</v>
      </c>
      <c r="K568" s="764">
        <v>0</v>
      </c>
      <c r="L568" s="765"/>
      <c r="M568" s="765"/>
      <c r="N568" s="765"/>
      <c r="O568" s="765"/>
      <c r="P568" s="764">
        <v>0</v>
      </c>
      <c r="Q568" s="764">
        <v>0</v>
      </c>
      <c r="R568" s="765"/>
      <c r="S568" s="765"/>
      <c r="T568" s="765"/>
      <c r="U568" s="765"/>
      <c r="V568" s="764">
        <v>0</v>
      </c>
      <c r="W568" s="764">
        <v>0</v>
      </c>
      <c r="X568" s="765"/>
      <c r="Y568" s="765"/>
      <c r="Z568" s="765"/>
      <c r="AA568" s="765"/>
    </row>
    <row r="569" spans="1:27" x14ac:dyDescent="0.25">
      <c r="A569" s="761" t="s">
        <v>742</v>
      </c>
      <c r="B569" s="763" t="s">
        <v>86</v>
      </c>
      <c r="C569" s="761" t="s">
        <v>25</v>
      </c>
      <c r="D569" s="762" t="s">
        <v>117</v>
      </c>
      <c r="E569" s="761" t="s">
        <v>526</v>
      </c>
      <c r="F569" s="761" t="s">
        <v>272</v>
      </c>
      <c r="G569" s="764">
        <v>2</v>
      </c>
      <c r="H569" s="764">
        <f t="shared" si="2"/>
        <v>2</v>
      </c>
      <c r="I569" s="806"/>
      <c r="J569" s="764">
        <v>2</v>
      </c>
      <c r="K569" s="764">
        <v>2</v>
      </c>
      <c r="L569" s="765"/>
      <c r="M569" s="765"/>
      <c r="N569" s="765"/>
      <c r="O569" s="765"/>
      <c r="P569" s="764">
        <v>1</v>
      </c>
      <c r="Q569" s="764">
        <v>0</v>
      </c>
      <c r="R569" s="765"/>
      <c r="S569" s="765"/>
      <c r="T569" s="765"/>
      <c r="U569" s="765"/>
      <c r="V569" s="764">
        <v>3</v>
      </c>
      <c r="W569" s="764">
        <v>2</v>
      </c>
      <c r="X569" s="765"/>
      <c r="Y569" s="765"/>
      <c r="Z569" s="765"/>
      <c r="AA569" s="765"/>
    </row>
    <row r="570" spans="1:27" x14ac:dyDescent="0.25">
      <c r="A570" s="761" t="s">
        <v>742</v>
      </c>
      <c r="B570" s="763" t="s">
        <v>86</v>
      </c>
      <c r="C570" s="761" t="s">
        <v>25</v>
      </c>
      <c r="D570" s="762" t="s">
        <v>117</v>
      </c>
      <c r="E570" s="761" t="s">
        <v>526</v>
      </c>
      <c r="F570" s="761" t="s">
        <v>278</v>
      </c>
      <c r="G570" s="764">
        <v>1</v>
      </c>
      <c r="H570" s="764">
        <f t="shared" ref="H570:H619" si="4">J570</f>
        <v>0</v>
      </c>
      <c r="I570" s="806"/>
      <c r="J570" s="764">
        <v>0</v>
      </c>
      <c r="K570" s="764">
        <v>0</v>
      </c>
      <c r="L570" s="765"/>
      <c r="M570" s="765"/>
      <c r="N570" s="765"/>
      <c r="O570" s="765"/>
      <c r="P570" s="764">
        <v>0</v>
      </c>
      <c r="Q570" s="764">
        <v>0</v>
      </c>
      <c r="R570" s="765"/>
      <c r="S570" s="765"/>
      <c r="T570" s="765"/>
      <c r="U570" s="765"/>
      <c r="V570" s="764">
        <v>0</v>
      </c>
      <c r="W570" s="764">
        <v>0</v>
      </c>
      <c r="X570" s="765"/>
      <c r="Y570" s="765"/>
      <c r="Z570" s="765"/>
      <c r="AA570" s="765"/>
    </row>
    <row r="571" spans="1:27" x14ac:dyDescent="0.25">
      <c r="A571" s="761" t="s">
        <v>742</v>
      </c>
      <c r="B571" s="763" t="s">
        <v>86</v>
      </c>
      <c r="C571" s="761" t="s">
        <v>87</v>
      </c>
      <c r="D571" s="762" t="s">
        <v>116</v>
      </c>
      <c r="E571" s="761" t="s">
        <v>524</v>
      </c>
      <c r="F571" s="761" t="s">
        <v>272</v>
      </c>
      <c r="G571" s="764">
        <v>5</v>
      </c>
      <c r="H571" s="764">
        <f t="shared" si="4"/>
        <v>6</v>
      </c>
      <c r="I571" s="806"/>
      <c r="J571" s="764">
        <v>6</v>
      </c>
      <c r="K571" s="764">
        <v>4</v>
      </c>
      <c r="L571" s="765"/>
      <c r="M571" s="765"/>
      <c r="N571" s="765"/>
      <c r="O571" s="765"/>
      <c r="P571" s="764">
        <v>0</v>
      </c>
      <c r="Q571" s="764">
        <v>0</v>
      </c>
      <c r="R571" s="765"/>
      <c r="S571" s="765"/>
      <c r="T571" s="765"/>
      <c r="U571" s="765"/>
      <c r="V571" s="764">
        <v>6</v>
      </c>
      <c r="W571" s="764">
        <v>4</v>
      </c>
      <c r="X571" s="765"/>
      <c r="Y571" s="765"/>
      <c r="Z571" s="765"/>
      <c r="AA571" s="765"/>
    </row>
    <row r="572" spans="1:27" x14ac:dyDescent="0.25">
      <c r="A572" s="761" t="s">
        <v>742</v>
      </c>
      <c r="B572" s="763" t="s">
        <v>86</v>
      </c>
      <c r="C572" s="761" t="s">
        <v>87</v>
      </c>
      <c r="D572" s="762" t="s">
        <v>116</v>
      </c>
      <c r="E572" s="761" t="s">
        <v>524</v>
      </c>
      <c r="F572" s="761" t="s">
        <v>278</v>
      </c>
      <c r="G572" s="764">
        <v>1</v>
      </c>
      <c r="H572" s="764">
        <f t="shared" si="4"/>
        <v>1</v>
      </c>
      <c r="I572" s="806"/>
      <c r="J572" s="764">
        <v>1</v>
      </c>
      <c r="K572" s="764">
        <v>1</v>
      </c>
      <c r="L572" s="765"/>
      <c r="M572" s="765"/>
      <c r="N572" s="765"/>
      <c r="O572" s="765"/>
      <c r="P572" s="764">
        <v>0</v>
      </c>
      <c r="Q572" s="764">
        <v>0</v>
      </c>
      <c r="R572" s="765"/>
      <c r="S572" s="765"/>
      <c r="T572" s="765"/>
      <c r="U572" s="765"/>
      <c r="V572" s="764">
        <v>1</v>
      </c>
      <c r="W572" s="764">
        <v>1</v>
      </c>
      <c r="X572" s="765"/>
      <c r="Y572" s="765"/>
      <c r="Z572" s="765"/>
      <c r="AA572" s="765"/>
    </row>
    <row r="573" spans="1:27" x14ac:dyDescent="0.25">
      <c r="A573" s="761" t="s">
        <v>742</v>
      </c>
      <c r="B573" s="763" t="s">
        <v>86</v>
      </c>
      <c r="C573" s="761" t="s">
        <v>87</v>
      </c>
      <c r="D573" s="762" t="s">
        <v>116</v>
      </c>
      <c r="E573" s="761" t="s">
        <v>526</v>
      </c>
      <c r="F573" s="761" t="s">
        <v>272</v>
      </c>
      <c r="G573" s="764">
        <v>21</v>
      </c>
      <c r="H573" s="764">
        <f t="shared" si="4"/>
        <v>168</v>
      </c>
      <c r="I573" s="806"/>
      <c r="J573" s="764">
        <v>168</v>
      </c>
      <c r="K573" s="764">
        <v>155</v>
      </c>
      <c r="L573" s="765">
        <v>0.78106705293017087</v>
      </c>
      <c r="M573" s="765">
        <v>3.1903995845903192E-2</v>
      </c>
      <c r="N573" s="765">
        <v>0.71853522107220058</v>
      </c>
      <c r="O573" s="765">
        <v>0.84359888478814116</v>
      </c>
      <c r="P573" s="764">
        <v>1</v>
      </c>
      <c r="Q573" s="764">
        <v>1</v>
      </c>
      <c r="R573" s="765"/>
      <c r="S573" s="765"/>
      <c r="T573" s="765"/>
      <c r="U573" s="765"/>
      <c r="V573" s="764">
        <v>169</v>
      </c>
      <c r="W573" s="764">
        <v>156</v>
      </c>
      <c r="X573" s="765">
        <v>0.78106705293017087</v>
      </c>
      <c r="Y573" s="765">
        <v>3.1809465280058478E-2</v>
      </c>
      <c r="Z573" s="765">
        <v>0.71872050098125628</v>
      </c>
      <c r="AA573" s="765">
        <v>0.84341360487908545</v>
      </c>
    </row>
    <row r="574" spans="1:27" x14ac:dyDescent="0.25">
      <c r="A574" s="761" t="s">
        <v>742</v>
      </c>
      <c r="B574" s="763" t="s">
        <v>86</v>
      </c>
      <c r="C574" s="761" t="s">
        <v>87</v>
      </c>
      <c r="D574" s="762" t="s">
        <v>116</v>
      </c>
      <c r="E574" s="761" t="s">
        <v>526</v>
      </c>
      <c r="F574" s="761" t="s">
        <v>278</v>
      </c>
      <c r="G574" s="764">
        <v>6</v>
      </c>
      <c r="H574" s="764">
        <f t="shared" si="4"/>
        <v>14</v>
      </c>
      <c r="I574" s="806"/>
      <c r="J574" s="764">
        <v>14</v>
      </c>
      <c r="K574" s="764">
        <v>13</v>
      </c>
      <c r="L574" s="765"/>
      <c r="M574" s="765"/>
      <c r="N574" s="765"/>
      <c r="O574" s="765"/>
      <c r="P574" s="764">
        <v>0</v>
      </c>
      <c r="Q574" s="764">
        <v>0</v>
      </c>
      <c r="R574" s="765"/>
      <c r="S574" s="765"/>
      <c r="T574" s="765"/>
      <c r="U574" s="765"/>
      <c r="V574" s="764">
        <v>14</v>
      </c>
      <c r="W574" s="764">
        <v>13</v>
      </c>
      <c r="X574" s="765"/>
      <c r="Y574" s="765"/>
      <c r="Z574" s="765"/>
      <c r="AA574" s="765"/>
    </row>
    <row r="575" spans="1:27" x14ac:dyDescent="0.25">
      <c r="A575" s="761" t="s">
        <v>742</v>
      </c>
      <c r="B575" s="763" t="s">
        <v>86</v>
      </c>
      <c r="C575" s="761" t="s">
        <v>87</v>
      </c>
      <c r="D575" s="762" t="s">
        <v>117</v>
      </c>
      <c r="E575" s="761" t="s">
        <v>524</v>
      </c>
      <c r="F575" s="761" t="s">
        <v>272</v>
      </c>
      <c r="G575" s="764">
        <v>1</v>
      </c>
      <c r="H575" s="764">
        <f t="shared" si="4"/>
        <v>0</v>
      </c>
      <c r="I575" s="806"/>
      <c r="J575" s="764">
        <v>0</v>
      </c>
      <c r="K575" s="764">
        <v>0</v>
      </c>
      <c r="L575" s="765"/>
      <c r="M575" s="765"/>
      <c r="N575" s="765"/>
      <c r="O575" s="765"/>
      <c r="P575" s="764">
        <v>0</v>
      </c>
      <c r="Q575" s="764">
        <v>0</v>
      </c>
      <c r="R575" s="765"/>
      <c r="S575" s="765"/>
      <c r="T575" s="765"/>
      <c r="U575" s="765"/>
      <c r="V575" s="764">
        <v>0</v>
      </c>
      <c r="W575" s="764">
        <v>0</v>
      </c>
      <c r="X575" s="765"/>
      <c r="Y575" s="765"/>
      <c r="Z575" s="765"/>
      <c r="AA575" s="765"/>
    </row>
    <row r="576" spans="1:27" x14ac:dyDescent="0.25">
      <c r="A576" s="761" t="s">
        <v>742</v>
      </c>
      <c r="B576" s="763" t="s">
        <v>86</v>
      </c>
      <c r="C576" s="761" t="s">
        <v>87</v>
      </c>
      <c r="D576" s="762" t="s">
        <v>117</v>
      </c>
      <c r="E576" s="761" t="s">
        <v>524</v>
      </c>
      <c r="F576" s="761" t="s">
        <v>278</v>
      </c>
      <c r="G576" s="764">
        <v>1</v>
      </c>
      <c r="H576" s="764">
        <f t="shared" si="4"/>
        <v>0</v>
      </c>
      <c r="I576" s="806"/>
      <c r="J576" s="764">
        <v>0</v>
      </c>
      <c r="K576" s="764">
        <v>0</v>
      </c>
      <c r="L576" s="765"/>
      <c r="M576" s="765"/>
      <c r="N576" s="765"/>
      <c r="O576" s="765"/>
      <c r="P576" s="764">
        <v>0</v>
      </c>
      <c r="Q576" s="764">
        <v>0</v>
      </c>
      <c r="R576" s="765"/>
      <c r="S576" s="765"/>
      <c r="T576" s="765"/>
      <c r="U576" s="765"/>
      <c r="V576" s="764">
        <v>0</v>
      </c>
      <c r="W576" s="764">
        <v>0</v>
      </c>
      <c r="X576" s="765"/>
      <c r="Y576" s="765"/>
      <c r="Z576" s="765"/>
      <c r="AA576" s="765"/>
    </row>
    <row r="577" spans="1:27" x14ac:dyDescent="0.25">
      <c r="A577" s="761" t="s">
        <v>742</v>
      </c>
      <c r="B577" s="763" t="s">
        <v>86</v>
      </c>
      <c r="C577" s="761" t="s">
        <v>87</v>
      </c>
      <c r="D577" s="762" t="s">
        <v>117</v>
      </c>
      <c r="E577" s="761" t="s">
        <v>526</v>
      </c>
      <c r="F577" s="761" t="s">
        <v>272</v>
      </c>
      <c r="G577" s="764">
        <v>2</v>
      </c>
      <c r="H577" s="764">
        <f t="shared" si="4"/>
        <v>3</v>
      </c>
      <c r="I577" s="806"/>
      <c r="J577" s="764">
        <v>3</v>
      </c>
      <c r="K577" s="764">
        <v>3</v>
      </c>
      <c r="L577" s="765"/>
      <c r="M577" s="765"/>
      <c r="N577" s="765"/>
      <c r="O577" s="765"/>
      <c r="P577" s="764">
        <v>0</v>
      </c>
      <c r="Q577" s="764">
        <v>0</v>
      </c>
      <c r="R577" s="765"/>
      <c r="S577" s="765"/>
      <c r="T577" s="765"/>
      <c r="U577" s="765"/>
      <c r="V577" s="764">
        <v>3</v>
      </c>
      <c r="W577" s="764">
        <v>3</v>
      </c>
      <c r="X577" s="765"/>
      <c r="Y577" s="765"/>
      <c r="Z577" s="765"/>
      <c r="AA577" s="765"/>
    </row>
    <row r="578" spans="1:27" x14ac:dyDescent="0.25">
      <c r="A578" s="761" t="s">
        <v>742</v>
      </c>
      <c r="B578" s="763" t="s">
        <v>86</v>
      </c>
      <c r="C578" s="761" t="s">
        <v>87</v>
      </c>
      <c r="D578" s="762" t="s">
        <v>117</v>
      </c>
      <c r="E578" s="761" t="s">
        <v>526</v>
      </c>
      <c r="F578" s="761" t="s">
        <v>278</v>
      </c>
      <c r="G578" s="764">
        <v>1</v>
      </c>
      <c r="H578" s="764">
        <f t="shared" si="4"/>
        <v>0</v>
      </c>
      <c r="I578" s="806"/>
      <c r="J578" s="764">
        <v>0</v>
      </c>
      <c r="K578" s="764">
        <v>0</v>
      </c>
      <c r="L578" s="765"/>
      <c r="M578" s="765"/>
      <c r="N578" s="765"/>
      <c r="O578" s="765"/>
      <c r="P578" s="764">
        <v>0</v>
      </c>
      <c r="Q578" s="764">
        <v>0</v>
      </c>
      <c r="R578" s="765"/>
      <c r="S578" s="765"/>
      <c r="T578" s="765"/>
      <c r="U578" s="765"/>
      <c r="V578" s="764">
        <v>0</v>
      </c>
      <c r="W578" s="764">
        <v>0</v>
      </c>
      <c r="X578" s="765"/>
      <c r="Y578" s="765"/>
      <c r="Z578" s="765"/>
      <c r="AA578" s="765"/>
    </row>
    <row r="579" spans="1:27" x14ac:dyDescent="0.25">
      <c r="A579" s="766" t="s">
        <v>742</v>
      </c>
      <c r="B579" s="768" t="s">
        <v>86</v>
      </c>
      <c r="C579" s="767" t="s">
        <v>89</v>
      </c>
      <c r="D579" s="768" t="s">
        <v>115</v>
      </c>
      <c r="E579" s="766" t="s">
        <v>524</v>
      </c>
      <c r="F579" s="766" t="s">
        <v>272</v>
      </c>
      <c r="G579" s="769">
        <v>1</v>
      </c>
      <c r="H579" s="769">
        <f t="shared" si="4"/>
        <v>0</v>
      </c>
      <c r="I579" s="807"/>
      <c r="J579" s="769">
        <v>0</v>
      </c>
      <c r="K579" s="769">
        <v>0</v>
      </c>
      <c r="L579" s="770"/>
      <c r="M579" s="770"/>
      <c r="N579" s="770"/>
      <c r="O579" s="770"/>
      <c r="P579" s="769">
        <v>0</v>
      </c>
      <c r="Q579" s="769">
        <v>0</v>
      </c>
      <c r="R579" s="770"/>
      <c r="S579" s="770"/>
      <c r="T579" s="770"/>
      <c r="U579" s="770"/>
      <c r="V579" s="769">
        <v>0</v>
      </c>
      <c r="W579" s="769">
        <v>0</v>
      </c>
      <c r="X579" s="770"/>
      <c r="Y579" s="770"/>
      <c r="Z579" s="770"/>
      <c r="AA579" s="770"/>
    </row>
    <row r="580" spans="1:27" x14ac:dyDescent="0.25">
      <c r="A580" s="766" t="s">
        <v>742</v>
      </c>
      <c r="B580" s="768" t="s">
        <v>86</v>
      </c>
      <c r="C580" s="767" t="s">
        <v>89</v>
      </c>
      <c r="D580" s="768" t="s">
        <v>115</v>
      </c>
      <c r="E580" s="766" t="s">
        <v>524</v>
      </c>
      <c r="F580" s="766" t="s">
        <v>278</v>
      </c>
      <c r="G580" s="769">
        <v>1</v>
      </c>
      <c r="H580" s="769">
        <f t="shared" si="4"/>
        <v>0</v>
      </c>
      <c r="I580" s="807"/>
      <c r="J580" s="769">
        <v>0</v>
      </c>
      <c r="K580" s="769">
        <v>0</v>
      </c>
      <c r="L580" s="770"/>
      <c r="M580" s="770"/>
      <c r="N580" s="770"/>
      <c r="O580" s="770"/>
      <c r="P580" s="769">
        <v>0</v>
      </c>
      <c r="Q580" s="769">
        <v>0</v>
      </c>
      <c r="R580" s="770"/>
      <c r="S580" s="770"/>
      <c r="T580" s="770"/>
      <c r="U580" s="770"/>
      <c r="V580" s="769">
        <v>0</v>
      </c>
      <c r="W580" s="769">
        <v>0</v>
      </c>
      <c r="X580" s="770"/>
      <c r="Y580" s="770"/>
      <c r="Z580" s="770"/>
      <c r="AA580" s="770"/>
    </row>
    <row r="581" spans="1:27" x14ac:dyDescent="0.25">
      <c r="A581" s="766" t="s">
        <v>742</v>
      </c>
      <c r="B581" s="768" t="s">
        <v>86</v>
      </c>
      <c r="C581" s="767" t="s">
        <v>89</v>
      </c>
      <c r="D581" s="768" t="s">
        <v>115</v>
      </c>
      <c r="E581" s="766" t="s">
        <v>526</v>
      </c>
      <c r="F581" s="766" t="s">
        <v>272</v>
      </c>
      <c r="G581" s="769">
        <v>15</v>
      </c>
      <c r="H581" s="769">
        <f t="shared" si="4"/>
        <v>32</v>
      </c>
      <c r="I581" s="807"/>
      <c r="J581" s="769">
        <v>32</v>
      </c>
      <c r="K581" s="769">
        <v>27</v>
      </c>
      <c r="L581" s="770">
        <v>0.87896825396825407</v>
      </c>
      <c r="M581" s="770">
        <v>5.7658223200449929E-2</v>
      </c>
      <c r="N581" s="770">
        <v>0.76595813649537225</v>
      </c>
      <c r="O581" s="770">
        <v>0.99197837144113588</v>
      </c>
      <c r="P581" s="769">
        <v>1</v>
      </c>
      <c r="Q581" s="769">
        <v>0</v>
      </c>
      <c r="R581" s="770"/>
      <c r="S581" s="770"/>
      <c r="T581" s="770"/>
      <c r="U581" s="770"/>
      <c r="V581" s="769">
        <v>33</v>
      </c>
      <c r="W581" s="769">
        <v>27</v>
      </c>
      <c r="X581" s="770">
        <v>0.84722222222222243</v>
      </c>
      <c r="Y581" s="770">
        <v>6.2628468789206831E-2</v>
      </c>
      <c r="Z581" s="770">
        <v>0.72447042339537704</v>
      </c>
      <c r="AA581" s="770">
        <v>0.96997402104906782</v>
      </c>
    </row>
    <row r="582" spans="1:27" x14ac:dyDescent="0.25">
      <c r="A582" s="766" t="s">
        <v>742</v>
      </c>
      <c r="B582" s="768" t="s">
        <v>86</v>
      </c>
      <c r="C582" s="767" t="s">
        <v>89</v>
      </c>
      <c r="D582" s="768" t="s">
        <v>115</v>
      </c>
      <c r="E582" s="766" t="s">
        <v>526</v>
      </c>
      <c r="F582" s="766" t="s">
        <v>278</v>
      </c>
      <c r="G582" s="769">
        <v>4</v>
      </c>
      <c r="H582" s="769">
        <f t="shared" si="4"/>
        <v>4</v>
      </c>
      <c r="I582" s="807"/>
      <c r="J582" s="769">
        <v>4</v>
      </c>
      <c r="K582" s="769">
        <v>4</v>
      </c>
      <c r="L582" s="770"/>
      <c r="M582" s="770"/>
      <c r="N582" s="770"/>
      <c r="O582" s="770"/>
      <c r="P582" s="769">
        <v>0</v>
      </c>
      <c r="Q582" s="769">
        <v>0</v>
      </c>
      <c r="R582" s="770"/>
      <c r="S582" s="770"/>
      <c r="T582" s="770"/>
      <c r="U582" s="770"/>
      <c r="V582" s="769">
        <v>4</v>
      </c>
      <c r="W582" s="769">
        <v>4</v>
      </c>
      <c r="X582" s="770"/>
      <c r="Y582" s="770"/>
      <c r="Z582" s="770"/>
      <c r="AA582" s="770"/>
    </row>
    <row r="583" spans="1:27" x14ac:dyDescent="0.25">
      <c r="A583" s="766" t="s">
        <v>742</v>
      </c>
      <c r="B583" s="768" t="s">
        <v>86</v>
      </c>
      <c r="C583" s="767" t="s">
        <v>91</v>
      </c>
      <c r="D583" s="768" t="s">
        <v>115</v>
      </c>
      <c r="E583" s="766" t="s">
        <v>524</v>
      </c>
      <c r="F583" s="766" t="s">
        <v>272</v>
      </c>
      <c r="G583" s="769">
        <v>5</v>
      </c>
      <c r="H583" s="769">
        <f t="shared" si="4"/>
        <v>6</v>
      </c>
      <c r="I583" s="807"/>
      <c r="J583" s="769">
        <v>6</v>
      </c>
      <c r="K583" s="769">
        <v>4</v>
      </c>
      <c r="L583" s="770"/>
      <c r="M583" s="770"/>
      <c r="N583" s="770"/>
      <c r="O583" s="770"/>
      <c r="P583" s="769">
        <v>0</v>
      </c>
      <c r="Q583" s="769">
        <v>0</v>
      </c>
      <c r="R583" s="770"/>
      <c r="S583" s="770"/>
      <c r="T583" s="770"/>
      <c r="U583" s="770"/>
      <c r="V583" s="769">
        <v>6</v>
      </c>
      <c r="W583" s="769">
        <v>4</v>
      </c>
      <c r="X583" s="770"/>
      <c r="Y583" s="770"/>
      <c r="Z583" s="770"/>
      <c r="AA583" s="770"/>
    </row>
    <row r="584" spans="1:27" x14ac:dyDescent="0.25">
      <c r="A584" s="766" t="s">
        <v>742</v>
      </c>
      <c r="B584" s="768" t="s">
        <v>86</v>
      </c>
      <c r="C584" s="767" t="s">
        <v>91</v>
      </c>
      <c r="D584" s="768" t="s">
        <v>115</v>
      </c>
      <c r="E584" s="766" t="s">
        <v>524</v>
      </c>
      <c r="F584" s="766" t="s">
        <v>278</v>
      </c>
      <c r="G584" s="769">
        <v>1</v>
      </c>
      <c r="H584" s="769">
        <f t="shared" si="4"/>
        <v>1</v>
      </c>
      <c r="I584" s="807"/>
      <c r="J584" s="769">
        <v>1</v>
      </c>
      <c r="K584" s="769">
        <v>1</v>
      </c>
      <c r="L584" s="770"/>
      <c r="M584" s="770"/>
      <c r="N584" s="770"/>
      <c r="O584" s="770"/>
      <c r="P584" s="769">
        <v>0</v>
      </c>
      <c r="Q584" s="769">
        <v>0</v>
      </c>
      <c r="R584" s="770"/>
      <c r="S584" s="770"/>
      <c r="T584" s="770"/>
      <c r="U584" s="770"/>
      <c r="V584" s="769">
        <v>1</v>
      </c>
      <c r="W584" s="769">
        <v>1</v>
      </c>
      <c r="X584" s="770"/>
      <c r="Y584" s="770"/>
      <c r="Z584" s="770"/>
      <c r="AA584" s="770"/>
    </row>
    <row r="585" spans="1:27" x14ac:dyDescent="0.25">
      <c r="A585" s="766" t="s">
        <v>742</v>
      </c>
      <c r="B585" s="768" t="s">
        <v>86</v>
      </c>
      <c r="C585" s="767" t="s">
        <v>91</v>
      </c>
      <c r="D585" s="768" t="s">
        <v>115</v>
      </c>
      <c r="E585" s="766" t="s">
        <v>526</v>
      </c>
      <c r="F585" s="766" t="s">
        <v>272</v>
      </c>
      <c r="G585" s="769">
        <v>21</v>
      </c>
      <c r="H585" s="769">
        <f t="shared" si="4"/>
        <v>171</v>
      </c>
      <c r="I585" s="807"/>
      <c r="J585" s="769">
        <v>171</v>
      </c>
      <c r="K585" s="769">
        <v>158</v>
      </c>
      <c r="L585" s="770">
        <v>0.79247389703663462</v>
      </c>
      <c r="M585" s="770">
        <v>3.1012072687133803E-2</v>
      </c>
      <c r="N585" s="770">
        <v>0.73169023456985238</v>
      </c>
      <c r="O585" s="770">
        <v>0.85325755950341686</v>
      </c>
      <c r="P585" s="769">
        <v>1</v>
      </c>
      <c r="Q585" s="769">
        <v>1</v>
      </c>
      <c r="R585" s="770"/>
      <c r="S585" s="770"/>
      <c r="T585" s="770"/>
      <c r="U585" s="770"/>
      <c r="V585" s="769">
        <v>172</v>
      </c>
      <c r="W585" s="769">
        <v>159</v>
      </c>
      <c r="X585" s="770">
        <v>0.79247389703663462</v>
      </c>
      <c r="Y585" s="770">
        <v>3.0921789896766826E-2</v>
      </c>
      <c r="Z585" s="770">
        <v>0.73186718883897162</v>
      </c>
      <c r="AA585" s="770">
        <v>0.85308060523429763</v>
      </c>
    </row>
    <row r="586" spans="1:27" x14ac:dyDescent="0.25">
      <c r="A586" s="766" t="s">
        <v>742</v>
      </c>
      <c r="B586" s="768" t="s">
        <v>86</v>
      </c>
      <c r="C586" s="767" t="s">
        <v>91</v>
      </c>
      <c r="D586" s="768" t="s">
        <v>115</v>
      </c>
      <c r="E586" s="766" t="s">
        <v>526</v>
      </c>
      <c r="F586" s="766" t="s">
        <v>278</v>
      </c>
      <c r="G586" s="769">
        <v>6</v>
      </c>
      <c r="H586" s="769">
        <f t="shared" si="4"/>
        <v>14</v>
      </c>
      <c r="I586" s="807"/>
      <c r="J586" s="769">
        <v>14</v>
      </c>
      <c r="K586" s="769">
        <v>13</v>
      </c>
      <c r="L586" s="770"/>
      <c r="M586" s="770"/>
      <c r="N586" s="770"/>
      <c r="O586" s="770"/>
      <c r="P586" s="769">
        <v>0</v>
      </c>
      <c r="Q586" s="769">
        <v>0</v>
      </c>
      <c r="R586" s="770"/>
      <c r="S586" s="770"/>
      <c r="T586" s="770"/>
      <c r="U586" s="770"/>
      <c r="V586" s="769">
        <v>14</v>
      </c>
      <c r="W586" s="769">
        <v>13</v>
      </c>
      <c r="X586" s="770"/>
      <c r="Y586" s="770"/>
      <c r="Z586" s="770"/>
      <c r="AA586" s="770"/>
    </row>
    <row r="587" spans="1:27" x14ac:dyDescent="0.25">
      <c r="A587" s="766" t="s">
        <v>742</v>
      </c>
      <c r="B587" s="768" t="s">
        <v>86</v>
      </c>
      <c r="C587" s="768" t="s">
        <v>84</v>
      </c>
      <c r="D587" s="767" t="s">
        <v>116</v>
      </c>
      <c r="E587" s="766" t="s">
        <v>524</v>
      </c>
      <c r="F587" s="766" t="s">
        <v>272</v>
      </c>
      <c r="G587" s="769">
        <v>5</v>
      </c>
      <c r="H587" s="769">
        <f t="shared" si="4"/>
        <v>6</v>
      </c>
      <c r="I587" s="807"/>
      <c r="J587" s="769">
        <v>6</v>
      </c>
      <c r="K587" s="769">
        <v>4</v>
      </c>
      <c r="L587" s="770"/>
      <c r="M587" s="770"/>
      <c r="N587" s="770"/>
      <c r="O587" s="770"/>
      <c r="P587" s="769">
        <v>0</v>
      </c>
      <c r="Q587" s="769">
        <v>0</v>
      </c>
      <c r="R587" s="770"/>
      <c r="S587" s="770"/>
      <c r="T587" s="770"/>
      <c r="U587" s="770"/>
      <c r="V587" s="769">
        <v>6</v>
      </c>
      <c r="W587" s="769">
        <v>4</v>
      </c>
      <c r="X587" s="770"/>
      <c r="Y587" s="770"/>
      <c r="Z587" s="770"/>
      <c r="AA587" s="770"/>
    </row>
    <row r="588" spans="1:27" x14ac:dyDescent="0.25">
      <c r="A588" s="766" t="s">
        <v>742</v>
      </c>
      <c r="B588" s="768" t="s">
        <v>86</v>
      </c>
      <c r="C588" s="768" t="s">
        <v>84</v>
      </c>
      <c r="D588" s="767" t="s">
        <v>116</v>
      </c>
      <c r="E588" s="766" t="s">
        <v>524</v>
      </c>
      <c r="F588" s="766" t="s">
        <v>278</v>
      </c>
      <c r="G588" s="769">
        <v>1</v>
      </c>
      <c r="H588" s="769">
        <f t="shared" si="4"/>
        <v>1</v>
      </c>
      <c r="I588" s="807"/>
      <c r="J588" s="769">
        <v>1</v>
      </c>
      <c r="K588" s="769">
        <v>1</v>
      </c>
      <c r="L588" s="770"/>
      <c r="M588" s="770"/>
      <c r="N588" s="770"/>
      <c r="O588" s="770"/>
      <c r="P588" s="769">
        <v>0</v>
      </c>
      <c r="Q588" s="769">
        <v>0</v>
      </c>
      <c r="R588" s="770"/>
      <c r="S588" s="770"/>
      <c r="T588" s="770"/>
      <c r="U588" s="770"/>
      <c r="V588" s="769">
        <v>1</v>
      </c>
      <c r="W588" s="769">
        <v>1</v>
      </c>
      <c r="X588" s="770"/>
      <c r="Y588" s="770"/>
      <c r="Z588" s="770"/>
      <c r="AA588" s="770"/>
    </row>
    <row r="589" spans="1:27" x14ac:dyDescent="0.25">
      <c r="A589" s="766" t="s">
        <v>742</v>
      </c>
      <c r="B589" s="768" t="s">
        <v>86</v>
      </c>
      <c r="C589" s="768" t="s">
        <v>84</v>
      </c>
      <c r="D589" s="767" t="s">
        <v>116</v>
      </c>
      <c r="E589" s="766" t="s">
        <v>526</v>
      </c>
      <c r="F589" s="766" t="s">
        <v>272</v>
      </c>
      <c r="G589" s="769">
        <v>35</v>
      </c>
      <c r="H589" s="769">
        <f t="shared" si="4"/>
        <v>198</v>
      </c>
      <c r="I589" s="807"/>
      <c r="J589" s="769">
        <v>198</v>
      </c>
      <c r="K589" s="769">
        <v>180</v>
      </c>
      <c r="L589" s="770">
        <v>0.81714917027417022</v>
      </c>
      <c r="M589" s="770">
        <v>2.7470498757611705E-2</v>
      </c>
      <c r="N589" s="770">
        <v>0.76330699270925129</v>
      </c>
      <c r="O589" s="770">
        <v>0.87099134783908916</v>
      </c>
      <c r="P589" s="769">
        <v>1</v>
      </c>
      <c r="Q589" s="769">
        <v>1</v>
      </c>
      <c r="R589" s="770"/>
      <c r="S589" s="770"/>
      <c r="T589" s="770"/>
      <c r="U589" s="770"/>
      <c r="V589" s="769">
        <v>199</v>
      </c>
      <c r="W589" s="769">
        <v>181</v>
      </c>
      <c r="X589" s="770">
        <v>0.81714917027417022</v>
      </c>
      <c r="Y589" s="770">
        <v>2.7401390475154472E-2</v>
      </c>
      <c r="Z589" s="770">
        <v>0.7634424449428675</v>
      </c>
      <c r="AA589" s="770">
        <v>0.87085589560547294</v>
      </c>
    </row>
    <row r="590" spans="1:27" x14ac:dyDescent="0.25">
      <c r="A590" s="766" t="s">
        <v>742</v>
      </c>
      <c r="B590" s="768" t="s">
        <v>86</v>
      </c>
      <c r="C590" s="768" t="s">
        <v>84</v>
      </c>
      <c r="D590" s="767" t="s">
        <v>116</v>
      </c>
      <c r="E590" s="766" t="s">
        <v>526</v>
      </c>
      <c r="F590" s="766" t="s">
        <v>278</v>
      </c>
      <c r="G590" s="769">
        <v>10</v>
      </c>
      <c r="H590" s="769">
        <f t="shared" si="4"/>
        <v>18</v>
      </c>
      <c r="I590" s="807"/>
      <c r="J590" s="769">
        <v>18</v>
      </c>
      <c r="K590" s="769">
        <v>17</v>
      </c>
      <c r="L590" s="770">
        <v>0.89843749999999989</v>
      </c>
      <c r="M590" s="770">
        <v>7.1199078721314174E-2</v>
      </c>
      <c r="N590" s="770">
        <v>0.75888730570622409</v>
      </c>
      <c r="O590" s="770">
        <v>1.0379876942937756</v>
      </c>
      <c r="P590" s="769">
        <v>0</v>
      </c>
      <c r="Q590" s="769">
        <v>0</v>
      </c>
      <c r="R590" s="770"/>
      <c r="S590" s="770"/>
      <c r="T590" s="770"/>
      <c r="U590" s="770"/>
      <c r="V590" s="769">
        <v>18</v>
      </c>
      <c r="W590" s="769">
        <v>17</v>
      </c>
      <c r="X590" s="770">
        <v>0.89843749999999989</v>
      </c>
      <c r="Y590" s="770">
        <v>7.1199078721314174E-2</v>
      </c>
      <c r="Z590" s="770">
        <v>0.75888730570622409</v>
      </c>
      <c r="AA590" s="770">
        <v>1.0379876942937756</v>
      </c>
    </row>
    <row r="591" spans="1:27" x14ac:dyDescent="0.25">
      <c r="A591" s="766" t="s">
        <v>742</v>
      </c>
      <c r="B591" s="768" t="s">
        <v>86</v>
      </c>
      <c r="C591" s="768" t="s">
        <v>84</v>
      </c>
      <c r="D591" s="767" t="s">
        <v>117</v>
      </c>
      <c r="E591" s="766" t="s">
        <v>524</v>
      </c>
      <c r="F591" s="766" t="s">
        <v>272</v>
      </c>
      <c r="G591" s="769">
        <v>0</v>
      </c>
      <c r="H591" s="769">
        <f t="shared" si="4"/>
        <v>0</v>
      </c>
      <c r="I591" s="807"/>
      <c r="J591" s="769">
        <v>0</v>
      </c>
      <c r="K591" s="769">
        <v>0</v>
      </c>
      <c r="L591" s="770"/>
      <c r="M591" s="770"/>
      <c r="N591" s="770"/>
      <c r="O591" s="770"/>
      <c r="P591" s="769">
        <v>0</v>
      </c>
      <c r="Q591" s="769">
        <v>0</v>
      </c>
      <c r="R591" s="770"/>
      <c r="S591" s="770"/>
      <c r="T591" s="770"/>
      <c r="U591" s="770"/>
      <c r="V591" s="769">
        <v>0</v>
      </c>
      <c r="W591" s="769">
        <v>0</v>
      </c>
      <c r="X591" s="770"/>
      <c r="Y591" s="770"/>
      <c r="Z591" s="770"/>
      <c r="AA591" s="770"/>
    </row>
    <row r="592" spans="1:27" x14ac:dyDescent="0.25">
      <c r="A592" s="766" t="s">
        <v>742</v>
      </c>
      <c r="B592" s="768" t="s">
        <v>86</v>
      </c>
      <c r="C592" s="768" t="s">
        <v>84</v>
      </c>
      <c r="D592" s="767" t="s">
        <v>117</v>
      </c>
      <c r="E592" s="766" t="s">
        <v>524</v>
      </c>
      <c r="F592" s="766" t="s">
        <v>278</v>
      </c>
      <c r="G592" s="769">
        <v>0</v>
      </c>
      <c r="H592" s="769">
        <f t="shared" si="4"/>
        <v>0</v>
      </c>
      <c r="I592" s="807"/>
      <c r="J592" s="769">
        <v>0</v>
      </c>
      <c r="K592" s="769">
        <v>0</v>
      </c>
      <c r="L592" s="770"/>
      <c r="M592" s="770"/>
      <c r="N592" s="770"/>
      <c r="O592" s="770"/>
      <c r="P592" s="769">
        <v>0</v>
      </c>
      <c r="Q592" s="769">
        <v>0</v>
      </c>
      <c r="R592" s="770"/>
      <c r="S592" s="770"/>
      <c r="T592" s="770"/>
      <c r="U592" s="770"/>
      <c r="V592" s="769">
        <v>0</v>
      </c>
      <c r="W592" s="769">
        <v>0</v>
      </c>
      <c r="X592" s="770"/>
      <c r="Y592" s="770"/>
      <c r="Z592" s="770"/>
      <c r="AA592" s="770"/>
    </row>
    <row r="593" spans="1:27" x14ac:dyDescent="0.25">
      <c r="A593" s="766" t="s">
        <v>742</v>
      </c>
      <c r="B593" s="768" t="s">
        <v>86</v>
      </c>
      <c r="C593" s="768" t="s">
        <v>84</v>
      </c>
      <c r="D593" s="767" t="s">
        <v>117</v>
      </c>
      <c r="E593" s="766" t="s">
        <v>526</v>
      </c>
      <c r="F593" s="766" t="s">
        <v>272</v>
      </c>
      <c r="G593" s="769">
        <v>4</v>
      </c>
      <c r="H593" s="769">
        <f t="shared" si="4"/>
        <v>5</v>
      </c>
      <c r="I593" s="807"/>
      <c r="J593" s="769">
        <v>5</v>
      </c>
      <c r="K593" s="769">
        <v>5</v>
      </c>
      <c r="L593" s="770"/>
      <c r="M593" s="770"/>
      <c r="N593" s="770"/>
      <c r="O593" s="770"/>
      <c r="P593" s="769">
        <v>1</v>
      </c>
      <c r="Q593" s="769">
        <v>0</v>
      </c>
      <c r="R593" s="770"/>
      <c r="S593" s="770"/>
      <c r="T593" s="770"/>
      <c r="U593" s="770"/>
      <c r="V593" s="769">
        <v>6</v>
      </c>
      <c r="W593" s="769">
        <v>5</v>
      </c>
      <c r="X593" s="770"/>
      <c r="Y593" s="770"/>
      <c r="Z593" s="770"/>
      <c r="AA593" s="770"/>
    </row>
    <row r="594" spans="1:27" x14ac:dyDescent="0.25">
      <c r="A594" s="766" t="s">
        <v>742</v>
      </c>
      <c r="B594" s="768" t="s">
        <v>86</v>
      </c>
      <c r="C594" s="768" t="s">
        <v>84</v>
      </c>
      <c r="D594" s="767" t="s">
        <v>117</v>
      </c>
      <c r="E594" s="766" t="s">
        <v>526</v>
      </c>
      <c r="F594" s="766" t="s">
        <v>278</v>
      </c>
      <c r="G594" s="769">
        <v>0</v>
      </c>
      <c r="H594" s="769">
        <f t="shared" si="4"/>
        <v>0</v>
      </c>
      <c r="I594" s="807"/>
      <c r="J594" s="769">
        <v>0</v>
      </c>
      <c r="K594" s="769">
        <v>0</v>
      </c>
      <c r="L594" s="770"/>
      <c r="M594" s="770"/>
      <c r="N594" s="770"/>
      <c r="O594" s="770"/>
      <c r="P594" s="769">
        <v>0</v>
      </c>
      <c r="Q594" s="769">
        <v>0</v>
      </c>
      <c r="R594" s="770"/>
      <c r="S594" s="770"/>
      <c r="T594" s="770"/>
      <c r="U594" s="770"/>
      <c r="V594" s="769">
        <v>0</v>
      </c>
      <c r="W594" s="769">
        <v>0</v>
      </c>
      <c r="X594" s="770"/>
      <c r="Y594" s="770"/>
      <c r="Z594" s="770"/>
      <c r="AA594" s="770"/>
    </row>
    <row r="595" spans="1:27" x14ac:dyDescent="0.25">
      <c r="A595" s="771" t="s">
        <v>742</v>
      </c>
      <c r="B595" s="773" t="s">
        <v>86</v>
      </c>
      <c r="C595" s="771" t="s">
        <v>25</v>
      </c>
      <c r="D595" s="772" t="s">
        <v>116</v>
      </c>
      <c r="E595" s="773" t="s">
        <v>277</v>
      </c>
      <c r="F595" s="773" t="s">
        <v>280</v>
      </c>
      <c r="G595" s="774">
        <v>15</v>
      </c>
      <c r="H595" s="774">
        <f t="shared" si="4"/>
        <v>34</v>
      </c>
      <c r="I595" s="808"/>
      <c r="J595" s="774">
        <v>34</v>
      </c>
      <c r="K595" s="774">
        <v>29</v>
      </c>
      <c r="L595" s="775">
        <v>0.89108187134502936</v>
      </c>
      <c r="M595" s="775">
        <v>5.3428063210173467E-2</v>
      </c>
      <c r="N595" s="775">
        <v>0.78636286745308936</v>
      </c>
      <c r="O595" s="775">
        <v>0.99580087523696936</v>
      </c>
      <c r="P595" s="774">
        <v>0</v>
      </c>
      <c r="Q595" s="774">
        <v>0</v>
      </c>
      <c r="R595" s="775"/>
      <c r="S595" s="775"/>
      <c r="T595" s="775"/>
      <c r="U595" s="775"/>
      <c r="V595" s="774">
        <v>34</v>
      </c>
      <c r="W595" s="774">
        <v>29</v>
      </c>
      <c r="X595" s="775">
        <v>0.89108187134502936</v>
      </c>
      <c r="Y595" s="775">
        <v>5.3428063210173467E-2</v>
      </c>
      <c r="Z595" s="775">
        <v>0.78636286745308936</v>
      </c>
      <c r="AA595" s="775">
        <v>0.99580087523696936</v>
      </c>
    </row>
    <row r="596" spans="1:27" x14ac:dyDescent="0.25">
      <c r="A596" s="771" t="s">
        <v>742</v>
      </c>
      <c r="B596" s="773" t="s">
        <v>86</v>
      </c>
      <c r="C596" s="771" t="s">
        <v>25</v>
      </c>
      <c r="D596" s="772" t="s">
        <v>117</v>
      </c>
      <c r="E596" s="773" t="s">
        <v>277</v>
      </c>
      <c r="F596" s="773" t="s">
        <v>280</v>
      </c>
      <c r="G596" s="774">
        <v>2</v>
      </c>
      <c r="H596" s="774">
        <f t="shared" si="4"/>
        <v>2</v>
      </c>
      <c r="I596" s="808"/>
      <c r="J596" s="774">
        <v>2</v>
      </c>
      <c r="K596" s="774">
        <v>2</v>
      </c>
      <c r="L596" s="775"/>
      <c r="M596" s="775"/>
      <c r="N596" s="775"/>
      <c r="O596" s="775"/>
      <c r="P596" s="774">
        <v>1</v>
      </c>
      <c r="Q596" s="774">
        <v>0</v>
      </c>
      <c r="R596" s="775"/>
      <c r="S596" s="775"/>
      <c r="T596" s="775"/>
      <c r="U596" s="775"/>
      <c r="V596" s="774">
        <v>3</v>
      </c>
      <c r="W596" s="774">
        <v>2</v>
      </c>
      <c r="X596" s="775"/>
      <c r="Y596" s="775"/>
      <c r="Z596" s="775"/>
      <c r="AA596" s="775"/>
    </row>
    <row r="597" spans="1:27" x14ac:dyDescent="0.25">
      <c r="A597" s="771" t="s">
        <v>742</v>
      </c>
      <c r="B597" s="773" t="s">
        <v>86</v>
      </c>
      <c r="C597" s="771" t="s">
        <v>87</v>
      </c>
      <c r="D597" s="772" t="s">
        <v>116</v>
      </c>
      <c r="E597" s="773" t="s">
        <v>277</v>
      </c>
      <c r="F597" s="773" t="s">
        <v>280</v>
      </c>
      <c r="G597" s="774">
        <v>22</v>
      </c>
      <c r="H597" s="774">
        <f t="shared" si="4"/>
        <v>189</v>
      </c>
      <c r="I597" s="808"/>
      <c r="J597" s="774">
        <v>189</v>
      </c>
      <c r="K597" s="774">
        <v>173</v>
      </c>
      <c r="L597" s="775">
        <v>0.73653113799283132</v>
      </c>
      <c r="M597" s="775">
        <v>3.2042714609966286E-2</v>
      </c>
      <c r="N597" s="775">
        <v>0.67372741735729735</v>
      </c>
      <c r="O597" s="775">
        <v>0.79933485862836529</v>
      </c>
      <c r="P597" s="774">
        <v>1</v>
      </c>
      <c r="Q597" s="774">
        <v>1</v>
      </c>
      <c r="R597" s="775"/>
      <c r="S597" s="775"/>
      <c r="T597" s="775"/>
      <c r="U597" s="775"/>
      <c r="V597" s="774">
        <v>190</v>
      </c>
      <c r="W597" s="774">
        <v>174</v>
      </c>
      <c r="X597" s="775">
        <v>0.73653113799283132</v>
      </c>
      <c r="Y597" s="775">
        <v>3.1958280432613374E-2</v>
      </c>
      <c r="Z597" s="775">
        <v>0.67389290834490911</v>
      </c>
      <c r="AA597" s="775">
        <v>0.79916936764075353</v>
      </c>
    </row>
    <row r="598" spans="1:27" x14ac:dyDescent="0.25">
      <c r="A598" s="771" t="s">
        <v>742</v>
      </c>
      <c r="B598" s="773" t="s">
        <v>86</v>
      </c>
      <c r="C598" s="771" t="s">
        <v>87</v>
      </c>
      <c r="D598" s="772" t="s">
        <v>117</v>
      </c>
      <c r="E598" s="773" t="s">
        <v>277</v>
      </c>
      <c r="F598" s="773" t="s">
        <v>280</v>
      </c>
      <c r="G598" s="774">
        <v>2</v>
      </c>
      <c r="H598" s="774">
        <f t="shared" si="4"/>
        <v>3</v>
      </c>
      <c r="I598" s="808"/>
      <c r="J598" s="774">
        <v>3</v>
      </c>
      <c r="K598" s="774">
        <v>3</v>
      </c>
      <c r="L598" s="775"/>
      <c r="M598" s="775"/>
      <c r="N598" s="775"/>
      <c r="O598" s="775"/>
      <c r="P598" s="774">
        <v>0</v>
      </c>
      <c r="Q598" s="774">
        <v>0</v>
      </c>
      <c r="R598" s="775"/>
      <c r="S598" s="775"/>
      <c r="T598" s="775"/>
      <c r="U598" s="775"/>
      <c r="V598" s="774">
        <v>3</v>
      </c>
      <c r="W598" s="774">
        <v>3</v>
      </c>
      <c r="X598" s="775"/>
      <c r="Y598" s="775"/>
      <c r="Z598" s="775"/>
      <c r="AA598" s="775"/>
    </row>
    <row r="599" spans="1:27" x14ac:dyDescent="0.25">
      <c r="A599" s="771" t="s">
        <v>742</v>
      </c>
      <c r="B599" s="773" t="s">
        <v>86</v>
      </c>
      <c r="C599" s="771" t="s">
        <v>25</v>
      </c>
      <c r="D599" s="773" t="s">
        <v>115</v>
      </c>
      <c r="E599" s="772" t="s">
        <v>525</v>
      </c>
      <c r="F599" s="773" t="s">
        <v>280</v>
      </c>
      <c r="G599" s="774">
        <v>0</v>
      </c>
      <c r="H599" s="774">
        <f t="shared" si="4"/>
        <v>0</v>
      </c>
      <c r="I599" s="808"/>
      <c r="J599" s="774">
        <v>0</v>
      </c>
      <c r="K599" s="774">
        <v>0</v>
      </c>
      <c r="L599" s="775"/>
      <c r="M599" s="775"/>
      <c r="N599" s="775"/>
      <c r="O599" s="775"/>
      <c r="P599" s="774">
        <v>0</v>
      </c>
      <c r="Q599" s="774">
        <v>0</v>
      </c>
      <c r="R599" s="775"/>
      <c r="S599" s="775"/>
      <c r="T599" s="775"/>
      <c r="U599" s="775"/>
      <c r="V599" s="774">
        <v>0</v>
      </c>
      <c r="W599" s="774">
        <v>0</v>
      </c>
      <c r="X599" s="775"/>
      <c r="Y599" s="775"/>
      <c r="Z599" s="775"/>
      <c r="AA599" s="775"/>
    </row>
    <row r="600" spans="1:27" x14ac:dyDescent="0.25">
      <c r="A600" s="771" t="s">
        <v>742</v>
      </c>
      <c r="B600" s="773" t="s">
        <v>86</v>
      </c>
      <c r="C600" s="771" t="s">
        <v>25</v>
      </c>
      <c r="D600" s="773" t="s">
        <v>115</v>
      </c>
      <c r="E600" s="772" t="s">
        <v>527</v>
      </c>
      <c r="F600" s="773" t="s">
        <v>280</v>
      </c>
      <c r="G600" s="774">
        <v>16</v>
      </c>
      <c r="H600" s="774">
        <f t="shared" si="4"/>
        <v>36</v>
      </c>
      <c r="I600" s="808"/>
      <c r="J600" s="774">
        <v>36</v>
      </c>
      <c r="K600" s="774">
        <v>31</v>
      </c>
      <c r="L600" s="775">
        <v>0.89755225522552273</v>
      </c>
      <c r="M600" s="775">
        <v>5.0539369792574368E-2</v>
      </c>
      <c r="N600" s="775">
        <v>0.798495090432077</v>
      </c>
      <c r="O600" s="775">
        <v>0.99660942001896846</v>
      </c>
      <c r="P600" s="774">
        <v>1</v>
      </c>
      <c r="Q600" s="774">
        <v>0</v>
      </c>
      <c r="R600" s="775"/>
      <c r="S600" s="775"/>
      <c r="T600" s="775"/>
      <c r="U600" s="775"/>
      <c r="V600" s="774">
        <v>37</v>
      </c>
      <c r="W600" s="774">
        <v>31</v>
      </c>
      <c r="X600" s="775"/>
      <c r="Y600" s="775"/>
      <c r="Z600" s="775"/>
      <c r="AA600" s="775"/>
    </row>
    <row r="601" spans="1:27" x14ac:dyDescent="0.25">
      <c r="A601" s="771" t="s">
        <v>742</v>
      </c>
      <c r="B601" s="773" t="s">
        <v>86</v>
      </c>
      <c r="C601" s="771" t="s">
        <v>87</v>
      </c>
      <c r="D601" s="773" t="s">
        <v>115</v>
      </c>
      <c r="E601" s="772" t="s">
        <v>525</v>
      </c>
      <c r="F601" s="773" t="s">
        <v>280</v>
      </c>
      <c r="G601" s="774">
        <v>5</v>
      </c>
      <c r="H601" s="774">
        <f t="shared" si="4"/>
        <v>7</v>
      </c>
      <c r="I601" s="808"/>
      <c r="J601" s="774">
        <v>7</v>
      </c>
      <c r="K601" s="774">
        <v>5</v>
      </c>
      <c r="L601" s="775"/>
      <c r="M601" s="775"/>
      <c r="N601" s="775"/>
      <c r="O601" s="775"/>
      <c r="P601" s="774">
        <v>0</v>
      </c>
      <c r="Q601" s="774">
        <v>0</v>
      </c>
      <c r="R601" s="775"/>
      <c r="S601" s="775"/>
      <c r="T601" s="775"/>
      <c r="U601" s="775"/>
      <c r="V601" s="774">
        <v>7</v>
      </c>
      <c r="W601" s="774">
        <v>5</v>
      </c>
      <c r="X601" s="775"/>
      <c r="Y601" s="775"/>
      <c r="Z601" s="775"/>
      <c r="AA601" s="775"/>
    </row>
    <row r="602" spans="1:27" x14ac:dyDescent="0.25">
      <c r="A602" s="771" t="s">
        <v>742</v>
      </c>
      <c r="B602" s="773" t="s">
        <v>86</v>
      </c>
      <c r="C602" s="771" t="s">
        <v>87</v>
      </c>
      <c r="D602" s="773" t="s">
        <v>115</v>
      </c>
      <c r="E602" s="772" t="s">
        <v>527</v>
      </c>
      <c r="F602" s="773" t="s">
        <v>280</v>
      </c>
      <c r="G602" s="774">
        <v>21</v>
      </c>
      <c r="H602" s="774">
        <f t="shared" si="4"/>
        <v>186</v>
      </c>
      <c r="I602" s="808"/>
      <c r="J602" s="774">
        <v>186</v>
      </c>
      <c r="K602" s="774">
        <v>172</v>
      </c>
      <c r="L602" s="775">
        <v>0.76839917509827926</v>
      </c>
      <c r="M602" s="775">
        <v>3.0931930365955474E-2</v>
      </c>
      <c r="N602" s="775">
        <v>0.70777259158100658</v>
      </c>
      <c r="O602" s="775">
        <v>0.82902575861555194</v>
      </c>
      <c r="P602" s="774">
        <v>1</v>
      </c>
      <c r="Q602" s="774">
        <v>1</v>
      </c>
      <c r="R602" s="775"/>
      <c r="S602" s="775"/>
      <c r="T602" s="775"/>
      <c r="U602" s="775"/>
      <c r="V602" s="774">
        <v>186</v>
      </c>
      <c r="W602" s="774">
        <v>172</v>
      </c>
      <c r="X602" s="775">
        <v>0.76839917509827926</v>
      </c>
      <c r="Y602" s="775">
        <v>3.0931930365955474E-2</v>
      </c>
      <c r="Z602" s="775">
        <v>0.70777259158100658</v>
      </c>
      <c r="AA602" s="775">
        <v>0.82902575861555194</v>
      </c>
    </row>
    <row r="603" spans="1:27" x14ac:dyDescent="0.25">
      <c r="A603" s="771" t="s">
        <v>742</v>
      </c>
      <c r="B603" s="773" t="s">
        <v>86</v>
      </c>
      <c r="C603" s="771" t="s">
        <v>25</v>
      </c>
      <c r="D603" s="773" t="s">
        <v>115</v>
      </c>
      <c r="E603" s="773" t="s">
        <v>277</v>
      </c>
      <c r="F603" s="772" t="s">
        <v>276</v>
      </c>
      <c r="G603" s="774">
        <v>15</v>
      </c>
      <c r="H603" s="774">
        <f t="shared" si="4"/>
        <v>32</v>
      </c>
      <c r="I603" s="808"/>
      <c r="J603" s="774">
        <v>32</v>
      </c>
      <c r="K603" s="774">
        <v>27</v>
      </c>
      <c r="L603" s="775">
        <v>0.87896825396825407</v>
      </c>
      <c r="M603" s="775">
        <v>5.7658223200449929E-2</v>
      </c>
      <c r="N603" s="775">
        <v>0.76595813649537225</v>
      </c>
      <c r="O603" s="775">
        <v>0.99197837144113588</v>
      </c>
      <c r="P603" s="774">
        <v>1</v>
      </c>
      <c r="Q603" s="774">
        <v>0</v>
      </c>
      <c r="R603" s="775"/>
      <c r="S603" s="775"/>
      <c r="T603" s="775"/>
      <c r="U603" s="775"/>
      <c r="V603" s="774">
        <v>33</v>
      </c>
      <c r="W603" s="774">
        <v>27</v>
      </c>
      <c r="X603" s="775">
        <v>0.84722222222222243</v>
      </c>
      <c r="Y603" s="775">
        <v>6.2628468789206831E-2</v>
      </c>
      <c r="Z603" s="775">
        <v>0.72447042339537704</v>
      </c>
      <c r="AA603" s="775">
        <v>0.96997402104906782</v>
      </c>
    </row>
    <row r="604" spans="1:27" x14ac:dyDescent="0.25">
      <c r="A604" s="771" t="s">
        <v>742</v>
      </c>
      <c r="B604" s="773" t="s">
        <v>86</v>
      </c>
      <c r="C604" s="771" t="s">
        <v>25</v>
      </c>
      <c r="D604" s="773" t="s">
        <v>115</v>
      </c>
      <c r="E604" s="773" t="s">
        <v>277</v>
      </c>
      <c r="F604" s="772" t="s">
        <v>279</v>
      </c>
      <c r="G604" s="774">
        <v>4</v>
      </c>
      <c r="H604" s="774">
        <f t="shared" si="4"/>
        <v>4</v>
      </c>
      <c r="I604" s="808"/>
      <c r="J604" s="774">
        <v>4</v>
      </c>
      <c r="K604" s="774">
        <v>4</v>
      </c>
      <c r="L604" s="775"/>
      <c r="M604" s="775"/>
      <c r="N604" s="775"/>
      <c r="O604" s="775"/>
      <c r="P604" s="774">
        <v>0</v>
      </c>
      <c r="Q604" s="774">
        <v>0</v>
      </c>
      <c r="R604" s="775"/>
      <c r="S604" s="775"/>
      <c r="T604" s="775"/>
      <c r="U604" s="775"/>
      <c r="V604" s="774">
        <v>4</v>
      </c>
      <c r="W604" s="774">
        <v>4</v>
      </c>
      <c r="X604" s="775"/>
      <c r="Y604" s="775"/>
      <c r="Z604" s="775"/>
      <c r="AA604" s="775"/>
    </row>
    <row r="605" spans="1:27" x14ac:dyDescent="0.25">
      <c r="A605" s="771" t="s">
        <v>742</v>
      </c>
      <c r="B605" s="773" t="s">
        <v>86</v>
      </c>
      <c r="C605" s="771" t="s">
        <v>87</v>
      </c>
      <c r="D605" s="773" t="s">
        <v>115</v>
      </c>
      <c r="E605" s="773" t="s">
        <v>277</v>
      </c>
      <c r="F605" s="772" t="s">
        <v>276</v>
      </c>
      <c r="G605" s="774">
        <v>23</v>
      </c>
      <c r="H605" s="774">
        <f t="shared" si="4"/>
        <v>177</v>
      </c>
      <c r="I605" s="808"/>
      <c r="J605" s="774">
        <v>177</v>
      </c>
      <c r="K605" s="774">
        <v>162</v>
      </c>
      <c r="L605" s="775">
        <v>0.76891121031746024</v>
      </c>
      <c r="M605" s="775">
        <v>3.1684065481805829E-2</v>
      </c>
      <c r="N605" s="775">
        <v>0.70681044197312082</v>
      </c>
      <c r="O605" s="775">
        <v>0.83101197866179966</v>
      </c>
      <c r="P605" s="774">
        <v>1</v>
      </c>
      <c r="Q605" s="774">
        <v>1</v>
      </c>
      <c r="R605" s="775"/>
      <c r="S605" s="775"/>
      <c r="T605" s="775"/>
      <c r="U605" s="775"/>
      <c r="V605" s="774">
        <v>178</v>
      </c>
      <c r="W605" s="774">
        <v>163</v>
      </c>
      <c r="X605" s="775">
        <v>0.76891121031746024</v>
      </c>
      <c r="Y605" s="775">
        <v>3.1594939945247764E-2</v>
      </c>
      <c r="Z605" s="775">
        <v>0.70698512802477465</v>
      </c>
      <c r="AA605" s="775">
        <v>0.83083729261014583</v>
      </c>
    </row>
    <row r="606" spans="1:27" x14ac:dyDescent="0.25">
      <c r="A606" s="771" t="s">
        <v>742</v>
      </c>
      <c r="B606" s="773" t="s">
        <v>86</v>
      </c>
      <c r="C606" s="771" t="s">
        <v>87</v>
      </c>
      <c r="D606" s="773" t="s">
        <v>115</v>
      </c>
      <c r="E606" s="773" t="s">
        <v>277</v>
      </c>
      <c r="F606" s="772" t="s">
        <v>279</v>
      </c>
      <c r="G606" s="774">
        <v>6</v>
      </c>
      <c r="H606" s="774">
        <f t="shared" si="4"/>
        <v>15</v>
      </c>
      <c r="I606" s="808"/>
      <c r="J606" s="774">
        <v>15</v>
      </c>
      <c r="K606" s="774">
        <v>14</v>
      </c>
      <c r="L606" s="775"/>
      <c r="M606" s="775"/>
      <c r="N606" s="775"/>
      <c r="O606" s="775"/>
      <c r="P606" s="774">
        <v>0</v>
      </c>
      <c r="Q606" s="774">
        <v>0</v>
      </c>
      <c r="R606" s="775"/>
      <c r="S606" s="775"/>
      <c r="T606" s="775"/>
      <c r="U606" s="775"/>
      <c r="V606" s="774">
        <v>15</v>
      </c>
      <c r="W606" s="774">
        <v>14</v>
      </c>
      <c r="X606" s="775"/>
      <c r="Y606" s="775"/>
      <c r="Z606" s="775"/>
      <c r="AA606" s="775"/>
    </row>
    <row r="607" spans="1:27" x14ac:dyDescent="0.25">
      <c r="A607" s="771" t="s">
        <v>742</v>
      </c>
      <c r="B607" s="773" t="s">
        <v>86</v>
      </c>
      <c r="C607" s="773" t="s">
        <v>84</v>
      </c>
      <c r="D607" s="773" t="s">
        <v>115</v>
      </c>
      <c r="E607" s="772" t="s">
        <v>525</v>
      </c>
      <c r="F607" s="772" t="s">
        <v>276</v>
      </c>
      <c r="G607" s="774">
        <v>5</v>
      </c>
      <c r="H607" s="774">
        <f t="shared" si="4"/>
        <v>6</v>
      </c>
      <c r="I607" s="808"/>
      <c r="J607" s="774">
        <v>6</v>
      </c>
      <c r="K607" s="774">
        <v>4</v>
      </c>
      <c r="L607" s="775"/>
      <c r="M607" s="775"/>
      <c r="N607" s="775"/>
      <c r="O607" s="775"/>
      <c r="P607" s="774">
        <v>0</v>
      </c>
      <c r="Q607" s="774">
        <v>0</v>
      </c>
      <c r="R607" s="775"/>
      <c r="S607" s="775"/>
      <c r="T607" s="775"/>
      <c r="U607" s="775"/>
      <c r="V607" s="774">
        <v>6</v>
      </c>
      <c r="W607" s="774">
        <v>4</v>
      </c>
      <c r="X607" s="775"/>
      <c r="Y607" s="775"/>
      <c r="Z607" s="775"/>
      <c r="AA607" s="775"/>
    </row>
    <row r="608" spans="1:27" x14ac:dyDescent="0.25">
      <c r="A608" s="771" t="s">
        <v>742</v>
      </c>
      <c r="B608" s="773" t="s">
        <v>86</v>
      </c>
      <c r="C608" s="773" t="s">
        <v>84</v>
      </c>
      <c r="D608" s="773" t="s">
        <v>115</v>
      </c>
      <c r="E608" s="772" t="s">
        <v>525</v>
      </c>
      <c r="F608" s="772" t="s">
        <v>279</v>
      </c>
      <c r="G608" s="774">
        <v>1</v>
      </c>
      <c r="H608" s="774">
        <f t="shared" si="4"/>
        <v>1</v>
      </c>
      <c r="I608" s="808"/>
      <c r="J608" s="774">
        <v>1</v>
      </c>
      <c r="K608" s="774">
        <v>1</v>
      </c>
      <c r="L608" s="775"/>
      <c r="M608" s="775"/>
      <c r="N608" s="775"/>
      <c r="O608" s="775"/>
      <c r="P608" s="774">
        <v>0</v>
      </c>
      <c r="Q608" s="774">
        <v>0</v>
      </c>
      <c r="R608" s="775"/>
      <c r="S608" s="775"/>
      <c r="T608" s="775"/>
      <c r="U608" s="775"/>
      <c r="V608" s="774">
        <v>1</v>
      </c>
      <c r="W608" s="774">
        <v>1</v>
      </c>
      <c r="X608" s="775"/>
      <c r="Y608" s="775"/>
      <c r="Z608" s="775"/>
      <c r="AA608" s="775"/>
    </row>
    <row r="609" spans="1:27" x14ac:dyDescent="0.25">
      <c r="A609" s="771" t="s">
        <v>742</v>
      </c>
      <c r="B609" s="773" t="s">
        <v>86</v>
      </c>
      <c r="C609" s="773" t="s">
        <v>84</v>
      </c>
      <c r="D609" s="773" t="s">
        <v>115</v>
      </c>
      <c r="E609" s="772" t="s">
        <v>527</v>
      </c>
      <c r="F609" s="772" t="s">
        <v>276</v>
      </c>
      <c r="G609" s="774">
        <v>36</v>
      </c>
      <c r="H609" s="774">
        <f t="shared" si="4"/>
        <v>203</v>
      </c>
      <c r="I609" s="808"/>
      <c r="J609" s="774">
        <v>203</v>
      </c>
      <c r="K609" s="774">
        <v>185</v>
      </c>
      <c r="L609" s="775">
        <v>0.82864078522264373</v>
      </c>
      <c r="M609" s="775">
        <v>2.6447758180041862E-2</v>
      </c>
      <c r="N609" s="775">
        <v>0.77680317918976172</v>
      </c>
      <c r="O609" s="775">
        <v>0.88047839125552574</v>
      </c>
      <c r="P609" s="774">
        <v>2</v>
      </c>
      <c r="Q609" s="774">
        <v>1</v>
      </c>
      <c r="R609" s="775"/>
      <c r="S609" s="775"/>
      <c r="T609" s="775"/>
      <c r="U609" s="775"/>
      <c r="V609" s="774">
        <v>205</v>
      </c>
      <c r="W609" s="774">
        <v>186</v>
      </c>
      <c r="X609" s="775">
        <v>0.81536644893945809</v>
      </c>
      <c r="Y609" s="775">
        <v>2.7099095735369345E-2</v>
      </c>
      <c r="Z609" s="775">
        <v>0.76225222129813419</v>
      </c>
      <c r="AA609" s="775">
        <v>0.86848067658078199</v>
      </c>
    </row>
    <row r="610" spans="1:27" x14ac:dyDescent="0.25">
      <c r="A610" s="771" t="s">
        <v>742</v>
      </c>
      <c r="B610" s="773" t="s">
        <v>86</v>
      </c>
      <c r="C610" s="773" t="s">
        <v>84</v>
      </c>
      <c r="D610" s="773" t="s">
        <v>115</v>
      </c>
      <c r="E610" s="772" t="s">
        <v>527</v>
      </c>
      <c r="F610" s="772" t="s">
        <v>279</v>
      </c>
      <c r="G610" s="774">
        <v>10</v>
      </c>
      <c r="H610" s="774">
        <f t="shared" si="4"/>
        <v>18</v>
      </c>
      <c r="I610" s="808"/>
      <c r="J610" s="774">
        <v>18</v>
      </c>
      <c r="K610" s="774">
        <v>17</v>
      </c>
      <c r="L610" s="775"/>
      <c r="M610" s="775"/>
      <c r="N610" s="775"/>
      <c r="O610" s="775"/>
      <c r="P610" s="774">
        <v>0</v>
      </c>
      <c r="Q610" s="774">
        <v>0</v>
      </c>
      <c r="R610" s="775"/>
      <c r="S610" s="775"/>
      <c r="T610" s="775"/>
      <c r="U610" s="775"/>
      <c r="V610" s="774">
        <v>18</v>
      </c>
      <c r="W610" s="774">
        <v>17</v>
      </c>
      <c r="X610" s="775"/>
      <c r="Y610" s="775"/>
      <c r="Z610" s="775"/>
      <c r="AA610" s="775"/>
    </row>
    <row r="611" spans="1:27" x14ac:dyDescent="0.25">
      <c r="A611" s="779" t="s">
        <v>742</v>
      </c>
      <c r="B611" s="781" t="s">
        <v>86</v>
      </c>
      <c r="C611" s="781" t="s">
        <v>84</v>
      </c>
      <c r="D611" s="781" t="s">
        <v>115</v>
      </c>
      <c r="E611" s="781" t="s">
        <v>277</v>
      </c>
      <c r="F611" s="780" t="s">
        <v>276</v>
      </c>
      <c r="G611" s="782">
        <v>38</v>
      </c>
      <c r="H611" s="782">
        <f t="shared" si="4"/>
        <v>209</v>
      </c>
      <c r="I611" s="810"/>
      <c r="J611" s="782">
        <v>209</v>
      </c>
      <c r="K611" s="782">
        <v>189</v>
      </c>
      <c r="L611" s="783">
        <v>0.81251871817909549</v>
      </c>
      <c r="M611" s="783">
        <v>2.699743482300614E-2</v>
      </c>
      <c r="N611" s="783">
        <v>0.75960374592600344</v>
      </c>
      <c r="O611" s="783">
        <v>0.86543369043218754</v>
      </c>
      <c r="P611" s="782">
        <v>2</v>
      </c>
      <c r="Q611" s="782">
        <v>1</v>
      </c>
      <c r="R611" s="783"/>
      <c r="S611" s="783"/>
      <c r="T611" s="783"/>
      <c r="U611" s="783"/>
      <c r="V611" s="782">
        <v>211</v>
      </c>
      <c r="W611" s="782">
        <v>190</v>
      </c>
      <c r="X611" s="783">
        <v>0.79994010182689423</v>
      </c>
      <c r="Y611" s="783">
        <v>2.754022782072444E-2</v>
      </c>
      <c r="Z611" s="783">
        <v>0.74596125529827428</v>
      </c>
      <c r="AA611" s="783">
        <v>0.85391894835551418</v>
      </c>
    </row>
    <row r="612" spans="1:27" x14ac:dyDescent="0.25">
      <c r="A612" s="779" t="s">
        <v>742</v>
      </c>
      <c r="B612" s="781" t="s">
        <v>86</v>
      </c>
      <c r="C612" s="781" t="s">
        <v>84</v>
      </c>
      <c r="D612" s="781" t="s">
        <v>115</v>
      </c>
      <c r="E612" s="781" t="s">
        <v>277</v>
      </c>
      <c r="F612" s="780" t="s">
        <v>279</v>
      </c>
      <c r="G612" s="782">
        <v>10</v>
      </c>
      <c r="H612" s="782">
        <f t="shared" si="4"/>
        <v>19</v>
      </c>
      <c r="I612" s="810"/>
      <c r="J612" s="782">
        <v>19</v>
      </c>
      <c r="K612" s="782">
        <v>18</v>
      </c>
      <c r="L612" s="783"/>
      <c r="M612" s="783"/>
      <c r="N612" s="783"/>
      <c r="O612" s="783"/>
      <c r="P612" s="782">
        <v>0</v>
      </c>
      <c r="Q612" s="782">
        <v>0</v>
      </c>
      <c r="R612" s="783"/>
      <c r="S612" s="783"/>
      <c r="T612" s="783"/>
      <c r="U612" s="783"/>
      <c r="V612" s="782">
        <v>19</v>
      </c>
      <c r="W612" s="782">
        <v>18</v>
      </c>
      <c r="X612" s="783"/>
      <c r="Y612" s="783"/>
      <c r="Z612" s="783"/>
      <c r="AA612" s="783"/>
    </row>
    <row r="613" spans="1:27" x14ac:dyDescent="0.25">
      <c r="A613" s="779" t="s">
        <v>742</v>
      </c>
      <c r="B613" s="781" t="s">
        <v>86</v>
      </c>
      <c r="C613" s="781" t="s">
        <v>84</v>
      </c>
      <c r="D613" s="781" t="s">
        <v>115</v>
      </c>
      <c r="E613" s="780" t="s">
        <v>525</v>
      </c>
      <c r="F613" s="781" t="s">
        <v>280</v>
      </c>
      <c r="G613" s="782">
        <v>5</v>
      </c>
      <c r="H613" s="782">
        <f t="shared" si="4"/>
        <v>7</v>
      </c>
      <c r="I613" s="810"/>
      <c r="J613" s="782">
        <v>7</v>
      </c>
      <c r="K613" s="782">
        <v>5</v>
      </c>
      <c r="L613" s="783"/>
      <c r="M613" s="783"/>
      <c r="N613" s="783"/>
      <c r="O613" s="783"/>
      <c r="P613" s="782">
        <v>0</v>
      </c>
      <c r="Q613" s="782">
        <v>0</v>
      </c>
      <c r="R613" s="783"/>
      <c r="S613" s="783"/>
      <c r="T613" s="783"/>
      <c r="U613" s="783"/>
      <c r="V613" s="782">
        <v>7</v>
      </c>
      <c r="W613" s="782">
        <v>5</v>
      </c>
      <c r="X613" s="783"/>
      <c r="Y613" s="783"/>
      <c r="Z613" s="783"/>
      <c r="AA613" s="783"/>
    </row>
    <row r="614" spans="1:27" x14ac:dyDescent="0.25">
      <c r="A614" s="779" t="s">
        <v>742</v>
      </c>
      <c r="B614" s="781" t="s">
        <v>86</v>
      </c>
      <c r="C614" s="781" t="s">
        <v>84</v>
      </c>
      <c r="D614" s="781" t="s">
        <v>115</v>
      </c>
      <c r="E614" s="780" t="s">
        <v>527</v>
      </c>
      <c r="F614" s="781" t="s">
        <v>280</v>
      </c>
      <c r="G614" s="782">
        <v>37</v>
      </c>
      <c r="H614" s="782">
        <f t="shared" si="4"/>
        <v>221</v>
      </c>
      <c r="I614" s="810"/>
      <c r="J614" s="782">
        <v>221</v>
      </c>
      <c r="K614" s="782">
        <v>202</v>
      </c>
      <c r="L614" s="783">
        <v>0.82450438409979132</v>
      </c>
      <c r="M614" s="783">
        <v>2.5587831587288414E-2</v>
      </c>
      <c r="N614" s="783">
        <v>0.77435223418870602</v>
      </c>
      <c r="O614" s="783">
        <v>0.87465653401087662</v>
      </c>
      <c r="P614" s="782">
        <v>2</v>
      </c>
      <c r="Q614" s="782">
        <v>1</v>
      </c>
      <c r="R614" s="783"/>
      <c r="S614" s="783"/>
      <c r="T614" s="783"/>
      <c r="U614" s="783"/>
      <c r="V614" s="782">
        <v>36</v>
      </c>
      <c r="W614" s="782">
        <v>31</v>
      </c>
      <c r="X614" s="783">
        <v>0.89755225522552273</v>
      </c>
      <c r="Y614" s="783">
        <v>5.0539369792574368E-2</v>
      </c>
      <c r="Z614" s="783">
        <v>0.798495090432077</v>
      </c>
      <c r="AA614" s="783">
        <v>0.99660942001896846</v>
      </c>
    </row>
    <row r="615" spans="1:27" x14ac:dyDescent="0.25">
      <c r="A615" s="779" t="s">
        <v>742</v>
      </c>
      <c r="B615" s="781" t="s">
        <v>86</v>
      </c>
      <c r="C615" s="780" t="s">
        <v>89</v>
      </c>
      <c r="D615" s="781" t="s">
        <v>115</v>
      </c>
      <c r="E615" s="781" t="s">
        <v>277</v>
      </c>
      <c r="F615" s="781" t="s">
        <v>280</v>
      </c>
      <c r="G615" s="782">
        <v>16</v>
      </c>
      <c r="H615" s="782">
        <f t="shared" si="4"/>
        <v>36</v>
      </c>
      <c r="I615" s="810">
        <v>0.51</v>
      </c>
      <c r="J615" s="782">
        <v>36</v>
      </c>
      <c r="K615" s="782">
        <v>31</v>
      </c>
      <c r="L615" s="783">
        <v>0.89755225522552273</v>
      </c>
      <c r="M615" s="783">
        <v>5.0539369792574368E-2</v>
      </c>
      <c r="N615" s="783">
        <v>0.798495090432077</v>
      </c>
      <c r="O615" s="783">
        <v>0.99660942001896846</v>
      </c>
      <c r="P615" s="782">
        <v>1</v>
      </c>
      <c r="Q615" s="782">
        <v>0</v>
      </c>
      <c r="R615" s="783"/>
      <c r="S615" s="783"/>
      <c r="T615" s="783"/>
      <c r="U615" s="783"/>
      <c r="V615" s="782">
        <v>37</v>
      </c>
      <c r="W615" s="782">
        <v>31</v>
      </c>
      <c r="X615" s="783">
        <v>0.867849284928493</v>
      </c>
      <c r="Y615" s="783">
        <v>5.5674464906613513E-2</v>
      </c>
      <c r="Z615" s="783">
        <v>0.75872733371153056</v>
      </c>
      <c r="AA615" s="783">
        <v>0.97697123614545545</v>
      </c>
    </row>
    <row r="616" spans="1:27" x14ac:dyDescent="0.25">
      <c r="A616" s="779" t="s">
        <v>742</v>
      </c>
      <c r="B616" s="781" t="s">
        <v>86</v>
      </c>
      <c r="C616" s="780" t="s">
        <v>91</v>
      </c>
      <c r="D616" s="781" t="s">
        <v>115</v>
      </c>
      <c r="E616" s="781" t="s">
        <v>277</v>
      </c>
      <c r="F616" s="781" t="s">
        <v>280</v>
      </c>
      <c r="G616" s="782">
        <v>23</v>
      </c>
      <c r="H616" s="782">
        <f t="shared" si="4"/>
        <v>192</v>
      </c>
      <c r="I616" s="810">
        <v>0.49</v>
      </c>
      <c r="J616" s="782">
        <v>192</v>
      </c>
      <c r="K616" s="782">
        <v>176</v>
      </c>
      <c r="L616" s="783">
        <v>0.74694780465949806</v>
      </c>
      <c r="M616" s="783">
        <v>3.1376143884680255E-2</v>
      </c>
      <c r="N616" s="783">
        <v>0.68545056264552473</v>
      </c>
      <c r="O616" s="783">
        <v>0.80844504667347139</v>
      </c>
      <c r="P616" s="782">
        <v>1</v>
      </c>
      <c r="Q616" s="782">
        <v>1</v>
      </c>
      <c r="R616" s="783"/>
      <c r="S616" s="783"/>
      <c r="T616" s="783"/>
      <c r="U616" s="783"/>
      <c r="V616" s="782">
        <v>193</v>
      </c>
      <c r="W616" s="782">
        <v>177</v>
      </c>
      <c r="X616" s="783">
        <v>0.74694780465949806</v>
      </c>
      <c r="Y616" s="783">
        <v>3.129475297226518E-2</v>
      </c>
      <c r="Z616" s="783">
        <v>0.68561008883385832</v>
      </c>
      <c r="AA616" s="783">
        <v>0.8082855204851378</v>
      </c>
    </row>
    <row r="617" spans="1:27" x14ac:dyDescent="0.25">
      <c r="A617" s="779" t="s">
        <v>742</v>
      </c>
      <c r="B617" s="781" t="s">
        <v>86</v>
      </c>
      <c r="C617" s="781" t="s">
        <v>84</v>
      </c>
      <c r="D617" s="780" t="s">
        <v>116</v>
      </c>
      <c r="E617" s="781" t="s">
        <v>277</v>
      </c>
      <c r="F617" s="781" t="s">
        <v>280</v>
      </c>
      <c r="G617" s="782">
        <v>38</v>
      </c>
      <c r="H617" s="782">
        <f t="shared" si="4"/>
        <v>223</v>
      </c>
      <c r="I617" s="810"/>
      <c r="J617" s="782">
        <v>223</v>
      </c>
      <c r="K617" s="782">
        <v>202</v>
      </c>
      <c r="L617" s="783">
        <v>0.79796343786085977</v>
      </c>
      <c r="M617" s="783">
        <v>2.6887724514879661E-2</v>
      </c>
      <c r="N617" s="783">
        <v>0.74526349781169565</v>
      </c>
      <c r="O617" s="783">
        <v>0.85066337791002389</v>
      </c>
      <c r="P617" s="782">
        <v>1</v>
      </c>
      <c r="Q617" s="782">
        <v>1</v>
      </c>
      <c r="R617" s="783"/>
      <c r="S617" s="783"/>
      <c r="T617" s="783"/>
      <c r="U617" s="783"/>
      <c r="V617" s="782">
        <v>224</v>
      </c>
      <c r="W617" s="782">
        <v>203</v>
      </c>
      <c r="X617" s="783">
        <v>0.79796343786085977</v>
      </c>
      <c r="Y617" s="783">
        <v>2.6827640139194392E-2</v>
      </c>
      <c r="Z617" s="783">
        <v>0.74538126318803877</v>
      </c>
      <c r="AA617" s="783">
        <v>0.85054561253368077</v>
      </c>
    </row>
    <row r="618" spans="1:27" x14ac:dyDescent="0.25">
      <c r="A618" s="779" t="s">
        <v>742</v>
      </c>
      <c r="B618" s="781" t="s">
        <v>86</v>
      </c>
      <c r="C618" s="781" t="s">
        <v>84</v>
      </c>
      <c r="D618" s="780" t="s">
        <v>117</v>
      </c>
      <c r="E618" s="781" t="s">
        <v>277</v>
      </c>
      <c r="F618" s="781" t="s">
        <v>280</v>
      </c>
      <c r="G618" s="782">
        <v>4</v>
      </c>
      <c r="H618" s="782">
        <f t="shared" si="4"/>
        <v>5</v>
      </c>
      <c r="I618" s="810"/>
      <c r="J618" s="782">
        <v>5</v>
      </c>
      <c r="K618" s="782">
        <v>5</v>
      </c>
      <c r="L618" s="783"/>
      <c r="M618" s="783"/>
      <c r="N618" s="783"/>
      <c r="O618" s="783"/>
      <c r="P618" s="782">
        <v>1</v>
      </c>
      <c r="Q618" s="782">
        <v>0</v>
      </c>
      <c r="R618" s="783"/>
      <c r="S618" s="783"/>
      <c r="T618" s="783"/>
      <c r="U618" s="783"/>
      <c r="V618" s="782">
        <v>6</v>
      </c>
      <c r="W618" s="782">
        <v>5</v>
      </c>
      <c r="X618" s="783"/>
      <c r="Y618" s="783"/>
      <c r="Z618" s="783"/>
      <c r="AA618" s="783"/>
    </row>
    <row r="619" spans="1:27" x14ac:dyDescent="0.25">
      <c r="A619" s="418" t="s">
        <v>742</v>
      </c>
      <c r="B619" s="784" t="s">
        <v>86</v>
      </c>
      <c r="C619" s="784" t="s">
        <v>84</v>
      </c>
      <c r="D619" s="784" t="s">
        <v>115</v>
      </c>
      <c r="E619" s="784" t="s">
        <v>277</v>
      </c>
      <c r="F619" s="784" t="s">
        <v>280</v>
      </c>
      <c r="G619" s="785">
        <v>39</v>
      </c>
      <c r="H619" s="786">
        <f t="shared" si="4"/>
        <v>228</v>
      </c>
      <c r="I619" s="811">
        <v>1</v>
      </c>
      <c r="J619" s="785">
        <v>228</v>
      </c>
      <c r="K619" s="786">
        <v>207</v>
      </c>
      <c r="L619" s="787">
        <v>0.80903372101528792</v>
      </c>
      <c r="M619" s="657">
        <v>2.6031202538378012E-2</v>
      </c>
      <c r="N619" s="657">
        <v>0.75801256404006701</v>
      </c>
      <c r="O619" s="657">
        <v>0.86005487799050884</v>
      </c>
      <c r="P619" s="785">
        <v>2</v>
      </c>
      <c r="Q619" s="785">
        <v>1</v>
      </c>
      <c r="R619" s="787"/>
      <c r="S619" s="657"/>
      <c r="T619" s="657"/>
      <c r="U619" s="657"/>
      <c r="V619" s="786">
        <v>230</v>
      </c>
      <c r="W619" s="786">
        <v>208</v>
      </c>
      <c r="X619" s="657">
        <v>0.79678882305610432</v>
      </c>
      <c r="Y619" s="657">
        <v>2.653270291455535E-2</v>
      </c>
      <c r="Z619" s="657">
        <v>0.74478472534357587</v>
      </c>
      <c r="AA619" s="657">
        <v>0.84879292076863277</v>
      </c>
    </row>
    <row r="620" spans="1:27" x14ac:dyDescent="0.25">
      <c r="A620" s="744" t="s">
        <v>807</v>
      </c>
      <c r="B620" s="744" t="s">
        <v>29</v>
      </c>
      <c r="C620" s="744" t="s">
        <v>25</v>
      </c>
      <c r="D620" s="744" t="s">
        <v>523</v>
      </c>
      <c r="E620" s="744" t="s">
        <v>524</v>
      </c>
      <c r="F620" s="744" t="s">
        <v>272</v>
      </c>
      <c r="G620" s="745"/>
      <c r="H620" s="745"/>
      <c r="I620" s="796">
        <v>8.0980359208015027E-3</v>
      </c>
      <c r="J620" s="745">
        <v>15</v>
      </c>
      <c r="K620" s="745">
        <v>8</v>
      </c>
      <c r="L620" s="481"/>
      <c r="M620" s="481"/>
      <c r="N620" s="481"/>
      <c r="O620" s="481"/>
      <c r="P620" s="745">
        <v>2</v>
      </c>
      <c r="Q620" s="745">
        <v>2</v>
      </c>
      <c r="R620" s="481"/>
      <c r="S620" s="481"/>
      <c r="T620" s="481"/>
      <c r="U620" s="481"/>
      <c r="V620" s="745">
        <v>17</v>
      </c>
      <c r="W620" s="745">
        <v>10</v>
      </c>
      <c r="X620" s="481"/>
      <c r="Y620" s="481"/>
      <c r="Z620" s="481"/>
      <c r="AA620" s="481"/>
    </row>
    <row r="621" spans="1:27" x14ac:dyDescent="0.25">
      <c r="A621" s="744" t="s">
        <v>807</v>
      </c>
      <c r="B621" s="744" t="s">
        <v>29</v>
      </c>
      <c r="C621" s="744" t="s">
        <v>25</v>
      </c>
      <c r="D621" s="744" t="s">
        <v>523</v>
      </c>
      <c r="E621" s="744" t="s">
        <v>524</v>
      </c>
      <c r="F621" s="744" t="s">
        <v>278</v>
      </c>
      <c r="G621" s="745"/>
      <c r="H621" s="745"/>
      <c r="I621" s="796">
        <v>3.0686333231574768E-3</v>
      </c>
      <c r="J621" s="745">
        <v>7</v>
      </c>
      <c r="K621" s="745">
        <v>6</v>
      </c>
      <c r="L621" s="481"/>
      <c r="M621" s="481"/>
      <c r="N621" s="481"/>
      <c r="O621" s="481"/>
      <c r="P621" s="745">
        <v>1</v>
      </c>
      <c r="Q621" s="745">
        <v>0</v>
      </c>
      <c r="R621" s="481"/>
      <c r="S621" s="481"/>
      <c r="T621" s="481"/>
      <c r="U621" s="481"/>
      <c r="V621" s="745">
        <v>8</v>
      </c>
      <c r="W621" s="745">
        <v>6</v>
      </c>
      <c r="X621" s="481"/>
      <c r="Y621" s="481"/>
      <c r="Z621" s="481"/>
      <c r="AA621" s="481"/>
    </row>
    <row r="622" spans="1:27" x14ac:dyDescent="0.25">
      <c r="A622" s="396" t="s">
        <v>807</v>
      </c>
      <c r="B622" s="396" t="s">
        <v>29</v>
      </c>
      <c r="C622" s="396" t="s">
        <v>25</v>
      </c>
      <c r="D622" s="396" t="s">
        <v>523</v>
      </c>
      <c r="E622" s="203" t="s">
        <v>525</v>
      </c>
      <c r="F622" s="204" t="s">
        <v>280</v>
      </c>
      <c r="G622" s="747"/>
      <c r="H622" s="747"/>
      <c r="I622" s="797">
        <v>1.1166669243958984E-2</v>
      </c>
      <c r="J622" s="747">
        <v>22</v>
      </c>
      <c r="K622" s="747">
        <v>14</v>
      </c>
      <c r="L622" s="482"/>
      <c r="M622" s="482"/>
      <c r="N622" s="482"/>
      <c r="O622" s="482"/>
      <c r="P622" s="747">
        <v>3</v>
      </c>
      <c r="Q622" s="747">
        <v>2</v>
      </c>
      <c r="R622" s="482"/>
      <c r="S622" s="482"/>
      <c r="T622" s="482"/>
      <c r="U622" s="482"/>
      <c r="V622" s="747">
        <v>25</v>
      </c>
      <c r="W622" s="747">
        <v>16</v>
      </c>
      <c r="X622" s="482">
        <v>0.6495000839664542</v>
      </c>
      <c r="Y622" s="482">
        <v>0.10457340968893536</v>
      </c>
      <c r="Z622" s="482">
        <v>0.43597463525856367</v>
      </c>
      <c r="AA622" s="482">
        <v>0.82456270248535402</v>
      </c>
    </row>
    <row r="623" spans="1:27" x14ac:dyDescent="0.25">
      <c r="A623" s="744" t="s">
        <v>807</v>
      </c>
      <c r="B623" s="744" t="s">
        <v>29</v>
      </c>
      <c r="C623" s="744" t="s">
        <v>25</v>
      </c>
      <c r="D623" s="744" t="s">
        <v>523</v>
      </c>
      <c r="E623" s="744" t="s">
        <v>839</v>
      </c>
      <c r="F623" s="744" t="s">
        <v>272</v>
      </c>
      <c r="G623" s="745"/>
      <c r="H623" s="745"/>
      <c r="I623" s="796">
        <v>0.38860031015077007</v>
      </c>
      <c r="J623" s="745">
        <v>842</v>
      </c>
      <c r="K623" s="745">
        <v>383</v>
      </c>
      <c r="L623" s="481">
        <v>0.47737365167568235</v>
      </c>
      <c r="M623" s="481">
        <v>1.9796171085839594E-2</v>
      </c>
      <c r="N623" s="481">
        <v>0.43875002209695096</v>
      </c>
      <c r="O623" s="481">
        <v>0.51620249157511711</v>
      </c>
      <c r="P623" s="745">
        <v>0</v>
      </c>
      <c r="Q623" s="745">
        <v>0</v>
      </c>
      <c r="R623" s="481"/>
      <c r="S623" s="481"/>
      <c r="T623" s="481"/>
      <c r="U623" s="481"/>
      <c r="V623" s="745">
        <v>842</v>
      </c>
      <c r="W623" s="745">
        <v>383</v>
      </c>
      <c r="X623" s="481">
        <v>0.47737365167568235</v>
      </c>
      <c r="Y623" s="481">
        <v>1.9796171085839594E-2</v>
      </c>
      <c r="Z623" s="481">
        <v>0.43875002209695096</v>
      </c>
      <c r="AA623" s="481">
        <v>0.51620249157511711</v>
      </c>
    </row>
    <row r="624" spans="1:27" x14ac:dyDescent="0.25">
      <c r="A624" s="744" t="s">
        <v>807</v>
      </c>
      <c r="B624" s="744" t="s">
        <v>29</v>
      </c>
      <c r="C624" s="744" t="s">
        <v>25</v>
      </c>
      <c r="D624" s="744" t="s">
        <v>523</v>
      </c>
      <c r="E624" s="744" t="s">
        <v>839</v>
      </c>
      <c r="F624" s="744" t="s">
        <v>278</v>
      </c>
      <c r="G624" s="745"/>
      <c r="H624" s="745"/>
      <c r="I624" s="796">
        <v>9.3631804035805205E-2</v>
      </c>
      <c r="J624" s="745">
        <v>223</v>
      </c>
      <c r="K624" s="745">
        <v>75</v>
      </c>
      <c r="L624" s="481">
        <v>0.37889491164533423</v>
      </c>
      <c r="M624" s="481">
        <v>3.6135435434104961E-2</v>
      </c>
      <c r="N624" s="481">
        <v>0.31045486478723167</v>
      </c>
      <c r="O624" s="481">
        <v>0.45118975539920314</v>
      </c>
      <c r="P624" s="745">
        <v>0</v>
      </c>
      <c r="Q624" s="745">
        <v>0</v>
      </c>
      <c r="R624" s="481"/>
      <c r="S624" s="481"/>
      <c r="T624" s="481"/>
      <c r="U624" s="481"/>
      <c r="V624" s="745">
        <v>223</v>
      </c>
      <c r="W624" s="745">
        <v>75</v>
      </c>
      <c r="X624" s="481">
        <v>0.37889491164533423</v>
      </c>
      <c r="Y624" s="481">
        <v>3.6135435434104961E-2</v>
      </c>
      <c r="Z624" s="481">
        <v>0.31045486478723167</v>
      </c>
      <c r="AA624" s="481">
        <v>0.45118975539920314</v>
      </c>
    </row>
    <row r="625" spans="1:27" x14ac:dyDescent="0.25">
      <c r="A625" s="396" t="s">
        <v>807</v>
      </c>
      <c r="B625" s="396" t="s">
        <v>29</v>
      </c>
      <c r="C625" s="396" t="s">
        <v>25</v>
      </c>
      <c r="D625" s="396" t="s">
        <v>523</v>
      </c>
      <c r="E625" s="203" t="s">
        <v>840</v>
      </c>
      <c r="F625" s="204" t="s">
        <v>280</v>
      </c>
      <c r="G625" s="747"/>
      <c r="H625" s="747"/>
      <c r="I625" s="797">
        <v>0.48223211418657541</v>
      </c>
      <c r="J625" s="747">
        <v>1065</v>
      </c>
      <c r="K625" s="747">
        <v>458</v>
      </c>
      <c r="L625" s="482">
        <v>0.45825268934871682</v>
      </c>
      <c r="M625" s="482">
        <v>1.7468720187838165E-2</v>
      </c>
      <c r="N625" s="482">
        <v>0.42421352739820867</v>
      </c>
      <c r="O625" s="482">
        <v>0.49258830721839653</v>
      </c>
      <c r="P625" s="747">
        <v>0</v>
      </c>
      <c r="Q625" s="747">
        <v>0</v>
      </c>
      <c r="R625" s="482"/>
      <c r="S625" s="482"/>
      <c r="T625" s="482"/>
      <c r="U625" s="482"/>
      <c r="V625" s="747">
        <v>1065</v>
      </c>
      <c r="W625" s="747">
        <v>458</v>
      </c>
      <c r="X625" s="482">
        <v>0.45825268934871682</v>
      </c>
      <c r="Y625" s="482">
        <v>1.7468720187838165E-2</v>
      </c>
      <c r="Z625" s="482">
        <v>0.42421352739820867</v>
      </c>
      <c r="AA625" s="482">
        <v>0.49258830721839653</v>
      </c>
    </row>
    <row r="626" spans="1:27" x14ac:dyDescent="0.25">
      <c r="A626" s="396" t="s">
        <v>807</v>
      </c>
      <c r="B626" s="396" t="s">
        <v>29</v>
      </c>
      <c r="C626" s="396" t="s">
        <v>25</v>
      </c>
      <c r="D626" s="396" t="s">
        <v>523</v>
      </c>
      <c r="E626" s="204" t="s">
        <v>277</v>
      </c>
      <c r="F626" s="203" t="s">
        <v>276</v>
      </c>
      <c r="G626" s="747"/>
      <c r="H626" s="747"/>
      <c r="I626" s="797">
        <v>0.39669834607157173</v>
      </c>
      <c r="J626" s="747">
        <v>857</v>
      </c>
      <c r="K626" s="747">
        <v>391</v>
      </c>
      <c r="L626" s="482">
        <v>0.4779464527675335</v>
      </c>
      <c r="M626" s="482">
        <v>1.9603067155465243E-2</v>
      </c>
      <c r="N626" s="482">
        <v>0.43969462352430178</v>
      </c>
      <c r="O626" s="482">
        <v>0.51639440378472212</v>
      </c>
      <c r="P626" s="747">
        <v>2</v>
      </c>
      <c r="Q626" s="747">
        <v>2</v>
      </c>
      <c r="R626" s="482"/>
      <c r="S626" s="482"/>
      <c r="T626" s="482"/>
      <c r="U626" s="482"/>
      <c r="V626" s="747">
        <v>859</v>
      </c>
      <c r="W626" s="747">
        <v>393</v>
      </c>
      <c r="X626" s="482">
        <v>0.48003595611003769</v>
      </c>
      <c r="Y626" s="482">
        <v>1.9587408011520851E-2</v>
      </c>
      <c r="Z626" s="482">
        <v>0.44180517243492723</v>
      </c>
      <c r="AA626" s="482">
        <v>0.51844393464553518</v>
      </c>
    </row>
    <row r="627" spans="1:27" x14ac:dyDescent="0.25">
      <c r="A627" s="396" t="s">
        <v>807</v>
      </c>
      <c r="B627" s="396" t="s">
        <v>29</v>
      </c>
      <c r="C627" s="396" t="s">
        <v>25</v>
      </c>
      <c r="D627" s="396" t="s">
        <v>523</v>
      </c>
      <c r="E627" s="204" t="s">
        <v>277</v>
      </c>
      <c r="F627" s="203" t="s">
        <v>279</v>
      </c>
      <c r="G627" s="747"/>
      <c r="H627" s="747"/>
      <c r="I627" s="797">
        <v>9.6700437358962721E-2</v>
      </c>
      <c r="J627" s="747">
        <v>230</v>
      </c>
      <c r="K627" s="747">
        <v>81</v>
      </c>
      <c r="L627" s="482">
        <v>0.39225904903559117</v>
      </c>
      <c r="M627" s="482">
        <v>3.5762944364419125E-2</v>
      </c>
      <c r="N627" s="482">
        <v>0.32426392833329798</v>
      </c>
      <c r="O627" s="482">
        <v>0.46357118658598184</v>
      </c>
      <c r="P627" s="747">
        <v>1</v>
      </c>
      <c r="Q627" s="747">
        <v>0</v>
      </c>
      <c r="R627" s="482"/>
      <c r="S627" s="482"/>
      <c r="T627" s="482"/>
      <c r="U627" s="482"/>
      <c r="V627" s="747">
        <v>231</v>
      </c>
      <c r="W627" s="747">
        <v>81</v>
      </c>
      <c r="X627" s="482">
        <v>0.39097492231405229</v>
      </c>
      <c r="Y627" s="482">
        <v>3.5660848796629972E-2</v>
      </c>
      <c r="Z627" s="482">
        <v>0.32318858473939549</v>
      </c>
      <c r="AA627" s="482">
        <v>0.462102703259331</v>
      </c>
    </row>
    <row r="628" spans="1:27" x14ac:dyDescent="0.25">
      <c r="A628" s="390" t="s">
        <v>807</v>
      </c>
      <c r="B628" s="390" t="s">
        <v>29</v>
      </c>
      <c r="C628" s="390" t="s">
        <v>25</v>
      </c>
      <c r="D628" s="68" t="s">
        <v>116</v>
      </c>
      <c r="E628" s="69" t="s">
        <v>277</v>
      </c>
      <c r="F628" s="69" t="s">
        <v>280</v>
      </c>
      <c r="G628" s="687"/>
      <c r="H628" s="687"/>
      <c r="I628" s="595">
        <v>0.49339878343053417</v>
      </c>
      <c r="J628" s="687">
        <v>1087</v>
      </c>
      <c r="K628" s="687">
        <v>472</v>
      </c>
      <c r="L628" s="484">
        <v>0.46114283710543719</v>
      </c>
      <c r="M628" s="484">
        <v>1.7279792330299634E-2</v>
      </c>
      <c r="N628" s="484">
        <v>0.42745897069699834</v>
      </c>
      <c r="O628" s="484">
        <v>0.49509645862382423</v>
      </c>
      <c r="P628" s="687">
        <v>3</v>
      </c>
      <c r="Q628" s="687">
        <v>2</v>
      </c>
      <c r="R628" s="484"/>
      <c r="S628" s="484"/>
      <c r="T628" s="484"/>
      <c r="U628" s="484"/>
      <c r="V628" s="687">
        <v>1090</v>
      </c>
      <c r="W628" s="687">
        <v>474</v>
      </c>
      <c r="X628" s="484">
        <v>0.46258102673255924</v>
      </c>
      <c r="Y628" s="484">
        <v>1.7263226940907761E-2</v>
      </c>
      <c r="Z628" s="484">
        <v>0.42892417966627988</v>
      </c>
      <c r="AA628" s="484">
        <v>0.49649703365443704</v>
      </c>
    </row>
    <row r="629" spans="1:27" x14ac:dyDescent="0.25">
      <c r="A629" s="744" t="s">
        <v>807</v>
      </c>
      <c r="B629" s="744" t="s">
        <v>29</v>
      </c>
      <c r="C629" s="744" t="s">
        <v>25</v>
      </c>
      <c r="D629" s="744" t="s">
        <v>528</v>
      </c>
      <c r="E629" s="744" t="s">
        <v>524</v>
      </c>
      <c r="F629" s="744" t="s">
        <v>272</v>
      </c>
      <c r="G629" s="745"/>
      <c r="H629" s="745"/>
      <c r="I629" s="796">
        <v>1.6083561159008703E-3</v>
      </c>
      <c r="J629" s="745">
        <v>1</v>
      </c>
      <c r="K629" s="745">
        <v>0</v>
      </c>
      <c r="L629" s="481"/>
      <c r="M629" s="481"/>
      <c r="N629" s="481"/>
      <c r="O629" s="481"/>
      <c r="P629" s="745">
        <v>1</v>
      </c>
      <c r="Q629" s="745">
        <v>1</v>
      </c>
      <c r="R629" s="481"/>
      <c r="S629" s="481"/>
      <c r="T629" s="481"/>
      <c r="U629" s="481"/>
      <c r="V629" s="745">
        <v>2</v>
      </c>
      <c r="W629" s="745">
        <v>1</v>
      </c>
      <c r="X629" s="481"/>
      <c r="Y629" s="481"/>
      <c r="Z629" s="481"/>
      <c r="AA629" s="481"/>
    </row>
    <row r="630" spans="1:27" x14ac:dyDescent="0.25">
      <c r="A630" s="744" t="s">
        <v>807</v>
      </c>
      <c r="B630" s="744" t="s">
        <v>29</v>
      </c>
      <c r="C630" s="744" t="s">
        <v>25</v>
      </c>
      <c r="D630" s="744" t="s">
        <v>528</v>
      </c>
      <c r="E630" s="744" t="s">
        <v>524</v>
      </c>
      <c r="F630" s="744" t="s">
        <v>278</v>
      </c>
      <c r="G630" s="745"/>
      <c r="H630" s="745"/>
      <c r="I630" s="796">
        <v>1.1871199903077864E-3</v>
      </c>
      <c r="J630" s="745">
        <v>0</v>
      </c>
      <c r="K630" s="745">
        <v>0</v>
      </c>
      <c r="L630" s="481"/>
      <c r="M630" s="481"/>
      <c r="N630" s="481"/>
      <c r="O630" s="481"/>
      <c r="P630" s="745">
        <v>1</v>
      </c>
      <c r="Q630" s="745">
        <v>1</v>
      </c>
      <c r="R630" s="481"/>
      <c r="S630" s="481"/>
      <c r="T630" s="481"/>
      <c r="U630" s="481"/>
      <c r="V630" s="745">
        <v>1</v>
      </c>
      <c r="W630" s="745">
        <v>1</v>
      </c>
      <c r="X630" s="481"/>
      <c r="Y630" s="481"/>
      <c r="Z630" s="481"/>
      <c r="AA630" s="481"/>
    </row>
    <row r="631" spans="1:27" x14ac:dyDescent="0.25">
      <c r="A631" s="396" t="s">
        <v>807</v>
      </c>
      <c r="B631" s="396" t="s">
        <v>29</v>
      </c>
      <c r="C631" s="396" t="s">
        <v>25</v>
      </c>
      <c r="D631" s="396" t="s">
        <v>528</v>
      </c>
      <c r="E631" s="203" t="s">
        <v>525</v>
      </c>
      <c r="F631" s="204" t="s">
        <v>280</v>
      </c>
      <c r="G631" s="747"/>
      <c r="H631" s="747"/>
      <c r="I631" s="797">
        <v>2.7954761062086572E-3</v>
      </c>
      <c r="J631" s="747">
        <v>1</v>
      </c>
      <c r="K631" s="747">
        <v>0</v>
      </c>
      <c r="L631" s="482"/>
      <c r="M631" s="482"/>
      <c r="N631" s="482"/>
      <c r="O631" s="482"/>
      <c r="P631" s="747">
        <v>2</v>
      </c>
      <c r="Q631" s="747">
        <v>2</v>
      </c>
      <c r="R631" s="482"/>
      <c r="S631" s="482"/>
      <c r="T631" s="482"/>
      <c r="U631" s="482"/>
      <c r="V631" s="747">
        <v>3</v>
      </c>
      <c r="W631" s="747">
        <v>2</v>
      </c>
      <c r="X631" s="482"/>
      <c r="Y631" s="482"/>
      <c r="Z631" s="482"/>
      <c r="AA631" s="482"/>
    </row>
    <row r="632" spans="1:27" x14ac:dyDescent="0.25">
      <c r="A632" s="744" t="s">
        <v>807</v>
      </c>
      <c r="B632" s="744" t="s">
        <v>29</v>
      </c>
      <c r="C632" s="744" t="s">
        <v>25</v>
      </c>
      <c r="D632" s="744" t="s">
        <v>528</v>
      </c>
      <c r="E632" s="744" t="s">
        <v>839</v>
      </c>
      <c r="F632" s="744" t="s">
        <v>272</v>
      </c>
      <c r="G632" s="745"/>
      <c r="H632" s="745"/>
      <c r="I632" s="796">
        <v>0.16203306863354719</v>
      </c>
      <c r="J632" s="745">
        <v>214</v>
      </c>
      <c r="K632" s="745">
        <v>76</v>
      </c>
      <c r="L632" s="481">
        <v>0.3291031212760091</v>
      </c>
      <c r="M632" s="481">
        <v>3.3815110317846758E-2</v>
      </c>
      <c r="N632" s="481">
        <v>0.26575024434179562</v>
      </c>
      <c r="O632" s="481">
        <v>0.3975359027310017</v>
      </c>
      <c r="P632" s="745">
        <v>0</v>
      </c>
      <c r="Q632" s="745">
        <v>0</v>
      </c>
      <c r="R632" s="481"/>
      <c r="S632" s="481"/>
      <c r="T632" s="481"/>
      <c r="U632" s="481"/>
      <c r="V632" s="745">
        <v>214</v>
      </c>
      <c r="W632" s="745">
        <v>76</v>
      </c>
      <c r="X632" s="481">
        <v>0.3291031212760091</v>
      </c>
      <c r="Y632" s="481">
        <v>3.3815110317846758E-2</v>
      </c>
      <c r="Z632" s="481">
        <v>0.26575024434179562</v>
      </c>
      <c r="AA632" s="481">
        <v>0.3975359027310017</v>
      </c>
    </row>
    <row r="633" spans="1:27" x14ac:dyDescent="0.25">
      <c r="A633" s="744" t="s">
        <v>807</v>
      </c>
      <c r="B633" s="744" t="s">
        <v>29</v>
      </c>
      <c r="C633" s="744" t="s">
        <v>25</v>
      </c>
      <c r="D633" s="744" t="s">
        <v>528</v>
      </c>
      <c r="E633" s="744" t="s">
        <v>839</v>
      </c>
      <c r="F633" s="744" t="s">
        <v>278</v>
      </c>
      <c r="G633" s="745"/>
      <c r="H633" s="745"/>
      <c r="I633" s="796">
        <v>4.3284204855536197E-2</v>
      </c>
      <c r="J633" s="745">
        <v>61</v>
      </c>
      <c r="K633" s="745">
        <v>22</v>
      </c>
      <c r="L633" s="481">
        <v>0.35288859462757438</v>
      </c>
      <c r="M633" s="481">
        <v>6.5495894535417751E-2</v>
      </c>
      <c r="N633" s="481">
        <v>0.23498545198102228</v>
      </c>
      <c r="O633" s="481">
        <v>0.486306839226893</v>
      </c>
      <c r="P633" s="745">
        <v>1</v>
      </c>
      <c r="Q633" s="745">
        <v>1</v>
      </c>
      <c r="R633" s="481"/>
      <c r="S633" s="481"/>
      <c r="T633" s="481"/>
      <c r="U633" s="481"/>
      <c r="V633" s="745">
        <v>62</v>
      </c>
      <c r="W633" s="745">
        <v>23</v>
      </c>
      <c r="X633" s="481">
        <v>0.35880452391276968</v>
      </c>
      <c r="Y633" s="481">
        <v>6.5286460033610647E-2</v>
      </c>
      <c r="Z633" s="481">
        <v>0.24086809234561263</v>
      </c>
      <c r="AA633" s="481">
        <v>0.49143392607203495</v>
      </c>
    </row>
    <row r="634" spans="1:27" x14ac:dyDescent="0.25">
      <c r="A634" s="396" t="s">
        <v>807</v>
      </c>
      <c r="B634" s="396" t="s">
        <v>29</v>
      </c>
      <c r="C634" s="396" t="s">
        <v>25</v>
      </c>
      <c r="D634" s="396" t="s">
        <v>528</v>
      </c>
      <c r="E634" s="203" t="s">
        <v>840</v>
      </c>
      <c r="F634" s="204" t="s">
        <v>280</v>
      </c>
      <c r="G634" s="747"/>
      <c r="H634" s="747"/>
      <c r="I634" s="797">
        <v>0.20531727348908338</v>
      </c>
      <c r="J634" s="747">
        <v>275</v>
      </c>
      <c r="K634" s="747">
        <v>98</v>
      </c>
      <c r="L634" s="482">
        <v>0.33408123678936907</v>
      </c>
      <c r="M634" s="482">
        <v>3.005664204259615E-2</v>
      </c>
      <c r="N634" s="482">
        <v>0.27737744089850608</v>
      </c>
      <c r="O634" s="482">
        <v>0.39465929300290897</v>
      </c>
      <c r="P634" s="747">
        <v>1</v>
      </c>
      <c r="Q634" s="747">
        <v>1</v>
      </c>
      <c r="R634" s="482"/>
      <c r="S634" s="482"/>
      <c r="T634" s="482"/>
      <c r="U634" s="482"/>
      <c r="V634" s="747">
        <v>276</v>
      </c>
      <c r="W634" s="747">
        <v>99</v>
      </c>
      <c r="X634" s="482">
        <v>0.33536465774773022</v>
      </c>
      <c r="Y634" s="482">
        <v>3.0041086620332523E-2</v>
      </c>
      <c r="Z634" s="482">
        <v>0.27867016745215745</v>
      </c>
      <c r="AA634" s="482">
        <v>0.39589223365961723</v>
      </c>
    </row>
    <row r="635" spans="1:27" x14ac:dyDescent="0.25">
      <c r="A635" s="396" t="s">
        <v>807</v>
      </c>
      <c r="B635" s="396" t="s">
        <v>29</v>
      </c>
      <c r="C635" s="396" t="s">
        <v>25</v>
      </c>
      <c r="D635" s="396" t="s">
        <v>528</v>
      </c>
      <c r="E635" s="204" t="s">
        <v>277</v>
      </c>
      <c r="F635" s="203" t="s">
        <v>276</v>
      </c>
      <c r="G635" s="747"/>
      <c r="H635" s="747"/>
      <c r="I635" s="797">
        <v>4.4471324845843999E-2</v>
      </c>
      <c r="J635" s="747">
        <v>215</v>
      </c>
      <c r="K635" s="747">
        <v>76</v>
      </c>
      <c r="L635" s="482">
        <v>0.32747783274828934</v>
      </c>
      <c r="M635" s="482">
        <v>3.368537908982229E-2</v>
      </c>
      <c r="N635" s="482">
        <v>0.26438624116324555</v>
      </c>
      <c r="O635" s="482">
        <v>0.39567147280706733</v>
      </c>
      <c r="P635" s="747">
        <v>1</v>
      </c>
      <c r="Q635" s="747">
        <v>1</v>
      </c>
      <c r="R635" s="482"/>
      <c r="S635" s="482"/>
      <c r="T635" s="482"/>
      <c r="U635" s="482"/>
      <c r="V635" s="747">
        <v>216</v>
      </c>
      <c r="W635" s="747">
        <v>77</v>
      </c>
      <c r="X635" s="482">
        <v>0.33078278790385068</v>
      </c>
      <c r="Y635" s="482">
        <v>3.368512581334563E-2</v>
      </c>
      <c r="Z635" s="482">
        <v>0.26762947449027724</v>
      </c>
      <c r="AA635" s="482">
        <v>0.39891504676114631</v>
      </c>
    </row>
    <row r="636" spans="1:27" x14ac:dyDescent="0.25">
      <c r="A636" s="396" t="s">
        <v>807</v>
      </c>
      <c r="B636" s="396" t="s">
        <v>29</v>
      </c>
      <c r="C636" s="396" t="s">
        <v>25</v>
      </c>
      <c r="D636" s="396" t="s">
        <v>528</v>
      </c>
      <c r="E636" s="204" t="s">
        <v>277</v>
      </c>
      <c r="F636" s="203" t="s">
        <v>279</v>
      </c>
      <c r="G636" s="747"/>
      <c r="H636" s="747"/>
      <c r="I636" s="797">
        <v>0.19189249901951655</v>
      </c>
      <c r="J636" s="747">
        <v>61</v>
      </c>
      <c r="K636" s="747">
        <v>22</v>
      </c>
      <c r="L636" s="482">
        <v>0.35288859462757438</v>
      </c>
      <c r="M636" s="482">
        <v>6.5495894535417751E-2</v>
      </c>
      <c r="N636" s="482">
        <v>0.23498545198102228</v>
      </c>
      <c r="O636" s="482">
        <v>0.486306839226893</v>
      </c>
      <c r="P636" s="747">
        <v>2</v>
      </c>
      <c r="Q636" s="747">
        <v>2</v>
      </c>
      <c r="R636" s="482"/>
      <c r="S636" s="482"/>
      <c r="T636" s="482"/>
      <c r="U636" s="482"/>
      <c r="V636" s="747">
        <v>63</v>
      </c>
      <c r="W636" s="747">
        <v>24</v>
      </c>
      <c r="X636" s="482">
        <v>0.37592063120205377</v>
      </c>
      <c r="Y636" s="482">
        <v>6.54573390999202E-2</v>
      </c>
      <c r="Z636" s="482">
        <v>0.25667125769230031</v>
      </c>
      <c r="AA636" s="482">
        <v>0.50790467830490904</v>
      </c>
    </row>
    <row r="637" spans="1:27" x14ac:dyDescent="0.25">
      <c r="A637" s="390" t="s">
        <v>807</v>
      </c>
      <c r="B637" s="390" t="s">
        <v>29</v>
      </c>
      <c r="C637" s="390" t="s">
        <v>25</v>
      </c>
      <c r="D637" s="68" t="s">
        <v>117</v>
      </c>
      <c r="E637" s="69" t="s">
        <v>277</v>
      </c>
      <c r="F637" s="69" t="s">
        <v>280</v>
      </c>
      <c r="G637" s="687"/>
      <c r="H637" s="687"/>
      <c r="I637" s="595">
        <v>0.20811274959529219</v>
      </c>
      <c r="J637" s="687">
        <v>276</v>
      </c>
      <c r="K637" s="687">
        <v>98</v>
      </c>
      <c r="L637" s="484">
        <v>0.33277531953360268</v>
      </c>
      <c r="M637" s="484">
        <v>2.9966525175679781E-2</v>
      </c>
      <c r="N637" s="484">
        <v>0.27625333500876437</v>
      </c>
      <c r="O637" s="484">
        <v>0.39318638143435647</v>
      </c>
      <c r="P637" s="687">
        <v>3</v>
      </c>
      <c r="Q637" s="687">
        <v>3</v>
      </c>
      <c r="R637" s="484"/>
      <c r="S637" s="484"/>
      <c r="T637" s="484"/>
      <c r="U637" s="484"/>
      <c r="V637" s="687">
        <v>279</v>
      </c>
      <c r="W637" s="687">
        <v>101</v>
      </c>
      <c r="X637" s="484">
        <v>0.34042823104012543</v>
      </c>
      <c r="Y637" s="484">
        <v>2.9981089481449379E-2</v>
      </c>
      <c r="Z637" s="484">
        <v>0.28376930230618835</v>
      </c>
      <c r="AA637" s="484">
        <v>0.40076077162933016</v>
      </c>
    </row>
    <row r="638" spans="1:27" x14ac:dyDescent="0.25">
      <c r="A638" s="396" t="s">
        <v>807</v>
      </c>
      <c r="B638" s="396" t="s">
        <v>29</v>
      </c>
      <c r="C638" s="203" t="s">
        <v>89</v>
      </c>
      <c r="D638" s="204" t="s">
        <v>115</v>
      </c>
      <c r="E638" s="396" t="s">
        <v>524</v>
      </c>
      <c r="F638" s="396" t="s">
        <v>272</v>
      </c>
      <c r="G638" s="747"/>
      <c r="H638" s="747"/>
      <c r="I638" s="797">
        <v>9.7063920367023802E-3</v>
      </c>
      <c r="J638" s="747">
        <v>16</v>
      </c>
      <c r="K638" s="747">
        <v>8</v>
      </c>
      <c r="L638" s="482"/>
      <c r="M638" s="482"/>
      <c r="N638" s="482"/>
      <c r="O638" s="482"/>
      <c r="P638" s="747">
        <v>3</v>
      </c>
      <c r="Q638" s="747">
        <v>3</v>
      </c>
      <c r="R638" s="482"/>
      <c r="S638" s="482"/>
      <c r="T638" s="482"/>
      <c r="U638" s="482"/>
      <c r="V638" s="747">
        <v>19</v>
      </c>
      <c r="W638" s="747">
        <v>11</v>
      </c>
      <c r="X638" s="482">
        <v>0.58993071586846102</v>
      </c>
      <c r="Y638" s="482">
        <v>0.12398173761504117</v>
      </c>
      <c r="Z638" s="482">
        <v>0.34903044070366129</v>
      </c>
      <c r="AA638" s="482">
        <v>0.80095068710645767</v>
      </c>
    </row>
    <row r="639" spans="1:27" x14ac:dyDescent="0.25">
      <c r="A639" s="396" t="s">
        <v>807</v>
      </c>
      <c r="B639" s="396" t="s">
        <v>29</v>
      </c>
      <c r="C639" s="203" t="s">
        <v>89</v>
      </c>
      <c r="D639" s="204" t="s">
        <v>115</v>
      </c>
      <c r="E639" s="396" t="s">
        <v>524</v>
      </c>
      <c r="F639" s="396" t="s">
        <v>278</v>
      </c>
      <c r="G639" s="747"/>
      <c r="H639" s="747"/>
      <c r="I639" s="797">
        <v>4.2557533134652652E-3</v>
      </c>
      <c r="J639" s="747">
        <v>7</v>
      </c>
      <c r="K639" s="747">
        <v>6</v>
      </c>
      <c r="L639" s="482"/>
      <c r="M639" s="482"/>
      <c r="N639" s="482"/>
      <c r="O639" s="482"/>
      <c r="P639" s="747">
        <v>2</v>
      </c>
      <c r="Q639" s="747">
        <v>1</v>
      </c>
      <c r="R639" s="482"/>
      <c r="S639" s="482"/>
      <c r="T639" s="482"/>
      <c r="U639" s="482"/>
      <c r="V639" s="747">
        <v>9</v>
      </c>
      <c r="W639" s="747">
        <v>7</v>
      </c>
      <c r="X639" s="482"/>
      <c r="Y639" s="482"/>
      <c r="Z639" s="482"/>
      <c r="AA639" s="482"/>
    </row>
    <row r="640" spans="1:27" x14ac:dyDescent="0.25">
      <c r="A640" s="396" t="s">
        <v>807</v>
      </c>
      <c r="B640" s="396" t="s">
        <v>29</v>
      </c>
      <c r="C640" s="203" t="s">
        <v>89</v>
      </c>
      <c r="D640" s="204" t="s">
        <v>115</v>
      </c>
      <c r="E640" s="396" t="s">
        <v>839</v>
      </c>
      <c r="F640" s="396" t="s">
        <v>272</v>
      </c>
      <c r="G640" s="747"/>
      <c r="H640" s="747"/>
      <c r="I640" s="797">
        <v>0.55063337878431717</v>
      </c>
      <c r="J640" s="747">
        <v>1056</v>
      </c>
      <c r="K640" s="747">
        <v>459</v>
      </c>
      <c r="L640" s="482">
        <v>0.43374257162451607</v>
      </c>
      <c r="M640" s="482">
        <v>1.7386605746855435E-2</v>
      </c>
      <c r="N640" s="482">
        <v>0.39995121278278067</v>
      </c>
      <c r="O640" s="482">
        <v>0.46800504580748414</v>
      </c>
      <c r="P640" s="747">
        <v>0</v>
      </c>
      <c r="Q640" s="747">
        <v>0</v>
      </c>
      <c r="R640" s="482"/>
      <c r="S640" s="482"/>
      <c r="T640" s="482"/>
      <c r="U640" s="482"/>
      <c r="V640" s="747">
        <v>1056</v>
      </c>
      <c r="W640" s="747">
        <v>459</v>
      </c>
      <c r="X640" s="482">
        <v>0.43374257162451607</v>
      </c>
      <c r="Y640" s="482">
        <v>1.7386605746855435E-2</v>
      </c>
      <c r="Z640" s="482">
        <v>0.39995121278278067</v>
      </c>
      <c r="AA640" s="482">
        <v>0.46800504580748414</v>
      </c>
    </row>
    <row r="641" spans="1:27" x14ac:dyDescent="0.25">
      <c r="A641" s="396" t="s">
        <v>807</v>
      </c>
      <c r="B641" s="396" t="s">
        <v>29</v>
      </c>
      <c r="C641" s="203" t="s">
        <v>89</v>
      </c>
      <c r="D641" s="204" t="s">
        <v>115</v>
      </c>
      <c r="E641" s="396" t="s">
        <v>839</v>
      </c>
      <c r="F641" s="396" t="s">
        <v>278</v>
      </c>
      <c r="G641" s="747"/>
      <c r="H641" s="747"/>
      <c r="I641" s="797">
        <v>0.13691600889134151</v>
      </c>
      <c r="J641" s="747">
        <v>284</v>
      </c>
      <c r="K641" s="747">
        <v>97</v>
      </c>
      <c r="L641" s="482">
        <v>0.37072490423839694</v>
      </c>
      <c r="M641" s="482">
        <v>3.2270399931208379E-2</v>
      </c>
      <c r="N641" s="482">
        <v>0.30946106842994381</v>
      </c>
      <c r="O641" s="482">
        <v>0.43530500678930278</v>
      </c>
      <c r="P641" s="747">
        <v>1</v>
      </c>
      <c r="Q641" s="747">
        <v>1</v>
      </c>
      <c r="R641" s="482"/>
      <c r="S641" s="482"/>
      <c r="T641" s="482"/>
      <c r="U641" s="482"/>
      <c r="V641" s="747">
        <v>285</v>
      </c>
      <c r="W641" s="747">
        <v>98</v>
      </c>
      <c r="X641" s="482">
        <v>0.37254359841845269</v>
      </c>
      <c r="Y641" s="482">
        <v>3.2239614255544398E-2</v>
      </c>
      <c r="Z641" s="482">
        <v>0.31130925617815364</v>
      </c>
      <c r="AA641" s="482">
        <v>0.43703489704929233</v>
      </c>
    </row>
    <row r="642" spans="1:27" x14ac:dyDescent="0.25">
      <c r="A642" s="390" t="s">
        <v>807</v>
      </c>
      <c r="B642" s="390" t="s">
        <v>29</v>
      </c>
      <c r="C642" s="390" t="s">
        <v>25</v>
      </c>
      <c r="D642" s="69" t="s">
        <v>115</v>
      </c>
      <c r="E642" s="68" t="s">
        <v>525</v>
      </c>
      <c r="F642" s="69" t="s">
        <v>280</v>
      </c>
      <c r="G642" s="687"/>
      <c r="H642" s="687"/>
      <c r="I642" s="595">
        <v>1.3962145350167652E-2</v>
      </c>
      <c r="J642" s="687">
        <v>23</v>
      </c>
      <c r="K642" s="687">
        <v>14</v>
      </c>
      <c r="L642" s="484">
        <v>0.56275513521863496</v>
      </c>
      <c r="M642" s="484">
        <v>0.11098078377527494</v>
      </c>
      <c r="N642" s="484">
        <v>0.34916603024262649</v>
      </c>
      <c r="O642" s="484">
        <v>0.75956177513431622</v>
      </c>
      <c r="P642" s="687">
        <v>5</v>
      </c>
      <c r="Q642" s="687">
        <v>4</v>
      </c>
      <c r="R642" s="484"/>
      <c r="S642" s="484"/>
      <c r="T642" s="484"/>
      <c r="U642" s="484"/>
      <c r="V642" s="687">
        <v>28</v>
      </c>
      <c r="W642" s="687">
        <v>18</v>
      </c>
      <c r="X642" s="484">
        <v>0.66207953204871983</v>
      </c>
      <c r="Y642" s="484">
        <v>9.9881503260745796E-2</v>
      </c>
      <c r="Z642" s="484">
        <v>0.45624775638802445</v>
      </c>
      <c r="AA642" s="484">
        <v>0.82899553858448949</v>
      </c>
    </row>
    <row r="643" spans="1:27" x14ac:dyDescent="0.25">
      <c r="A643" s="390" t="s">
        <v>807</v>
      </c>
      <c r="B643" s="390" t="s">
        <v>29</v>
      </c>
      <c r="C643" s="390" t="s">
        <v>25</v>
      </c>
      <c r="D643" s="69" t="s">
        <v>115</v>
      </c>
      <c r="E643" s="68" t="s">
        <v>840</v>
      </c>
      <c r="F643" s="69" t="s">
        <v>280</v>
      </c>
      <c r="G643" s="687"/>
      <c r="H643" s="687"/>
      <c r="I643" s="595">
        <v>0.68754938767565865</v>
      </c>
      <c r="J643" s="687">
        <v>1340</v>
      </c>
      <c r="K643" s="687">
        <v>556</v>
      </c>
      <c r="L643" s="484">
        <v>0.42122253246154806</v>
      </c>
      <c r="M643" s="484">
        <v>1.5350267658266518E-2</v>
      </c>
      <c r="N643" s="484">
        <v>0.39139126239060518</v>
      </c>
      <c r="O643" s="484">
        <v>0.45149385545869303</v>
      </c>
      <c r="P643" s="687">
        <v>1</v>
      </c>
      <c r="Q643" s="687">
        <v>1</v>
      </c>
      <c r="R643" s="484"/>
      <c r="S643" s="484"/>
      <c r="T643" s="484"/>
      <c r="U643" s="484"/>
      <c r="V643" s="687">
        <v>1341</v>
      </c>
      <c r="W643" s="687">
        <v>557</v>
      </c>
      <c r="X643" s="484">
        <v>0.42155563740594454</v>
      </c>
      <c r="Y643" s="484">
        <v>1.5345712745651658E-2</v>
      </c>
      <c r="Z643" s="484">
        <v>0.39173215356635216</v>
      </c>
      <c r="AA643" s="484">
        <v>0.45181695994256466</v>
      </c>
    </row>
    <row r="644" spans="1:27" x14ac:dyDescent="0.25">
      <c r="A644" s="390" t="s">
        <v>807</v>
      </c>
      <c r="B644" s="390" t="s">
        <v>29</v>
      </c>
      <c r="C644" s="390" t="s">
        <v>25</v>
      </c>
      <c r="D644" s="69" t="s">
        <v>115</v>
      </c>
      <c r="E644" s="69" t="s">
        <v>277</v>
      </c>
      <c r="F644" s="68" t="s">
        <v>276</v>
      </c>
      <c r="G644" s="687"/>
      <c r="H644" s="687"/>
      <c r="I644" s="595">
        <v>0.56033977082101982</v>
      </c>
      <c r="J644" s="687">
        <v>1072</v>
      </c>
      <c r="K644" s="687">
        <v>467</v>
      </c>
      <c r="L644" s="484">
        <v>0.43403213868841845</v>
      </c>
      <c r="M644" s="484">
        <v>1.724889332203702E-2</v>
      </c>
      <c r="N644" s="484">
        <v>0.4005047468204071</v>
      </c>
      <c r="O644" s="484">
        <v>0.46802112868359125</v>
      </c>
      <c r="P644" s="687">
        <v>3</v>
      </c>
      <c r="Q644" s="687">
        <v>3</v>
      </c>
      <c r="R644" s="484"/>
      <c r="S644" s="484"/>
      <c r="T644" s="484"/>
      <c r="U644" s="484"/>
      <c r="V644" s="687">
        <v>1075</v>
      </c>
      <c r="W644" s="687">
        <v>470</v>
      </c>
      <c r="X644" s="484">
        <v>0.43644811465119865</v>
      </c>
      <c r="Y644" s="484">
        <v>1.7234236580769786E-2</v>
      </c>
      <c r="Z644" s="484">
        <v>0.4029401854436323</v>
      </c>
      <c r="AA644" s="484">
        <v>0.47039941914981698</v>
      </c>
    </row>
    <row r="645" spans="1:27" x14ac:dyDescent="0.25">
      <c r="A645" s="390" t="s">
        <v>807</v>
      </c>
      <c r="B645" s="390" t="s">
        <v>29</v>
      </c>
      <c r="C645" s="390" t="s">
        <v>25</v>
      </c>
      <c r="D645" s="69" t="s">
        <v>115</v>
      </c>
      <c r="E645" s="69" t="s">
        <v>277</v>
      </c>
      <c r="F645" s="68" t="s">
        <v>279</v>
      </c>
      <c r="G645" s="687"/>
      <c r="H645" s="687"/>
      <c r="I645" s="595">
        <v>0.14117176220480676</v>
      </c>
      <c r="J645" s="687">
        <v>291</v>
      </c>
      <c r="K645" s="687">
        <v>103</v>
      </c>
      <c r="L645" s="484">
        <v>0.38013503865198656</v>
      </c>
      <c r="M645" s="484">
        <v>3.2019088039830126E-2</v>
      </c>
      <c r="N645" s="484">
        <v>0.31919561401535068</v>
      </c>
      <c r="O645" s="484">
        <v>0.44407208605488191</v>
      </c>
      <c r="P645" s="687">
        <v>3</v>
      </c>
      <c r="Q645" s="687">
        <v>2</v>
      </c>
      <c r="R645" s="484"/>
      <c r="S645" s="484"/>
      <c r="T645" s="484"/>
      <c r="U645" s="484"/>
      <c r="V645" s="687">
        <v>294</v>
      </c>
      <c r="W645" s="687">
        <v>105</v>
      </c>
      <c r="X645" s="484">
        <v>0.38623258390366771</v>
      </c>
      <c r="Y645" s="484">
        <v>3.1994841650765118E-2</v>
      </c>
      <c r="Z645" s="484">
        <v>0.32525232893925787</v>
      </c>
      <c r="AA645" s="484">
        <v>0.4500367576858274</v>
      </c>
    </row>
    <row r="646" spans="1:27" x14ac:dyDescent="0.25">
      <c r="A646" s="392" t="s">
        <v>807</v>
      </c>
      <c r="B646" s="392" t="s">
        <v>29</v>
      </c>
      <c r="C646" s="16" t="s">
        <v>89</v>
      </c>
      <c r="D646" s="14" t="s">
        <v>115</v>
      </c>
      <c r="E646" s="14" t="s">
        <v>277</v>
      </c>
      <c r="F646" s="14" t="s">
        <v>280</v>
      </c>
      <c r="G646" s="616">
        <v>39</v>
      </c>
      <c r="H646" s="616">
        <v>1546</v>
      </c>
      <c r="I646" s="503">
        <v>0.70151153302582625</v>
      </c>
      <c r="J646" s="616">
        <v>1363</v>
      </c>
      <c r="K646" s="616">
        <v>570</v>
      </c>
      <c r="L646" s="487">
        <v>0.42326598908779561</v>
      </c>
      <c r="M646" s="487">
        <v>1.5222392736015484E-2</v>
      </c>
      <c r="N646" s="487">
        <v>0.39367493935483949</v>
      </c>
      <c r="O646" s="487">
        <v>0.45327802832563457</v>
      </c>
      <c r="P646" s="616">
        <v>6</v>
      </c>
      <c r="Q646" s="616">
        <v>5</v>
      </c>
      <c r="R646" s="487"/>
      <c r="S646" s="487"/>
      <c r="T646" s="487"/>
      <c r="U646" s="487"/>
      <c r="V646" s="616">
        <v>1369</v>
      </c>
      <c r="W646" s="616">
        <v>575</v>
      </c>
      <c r="X646" s="487">
        <v>0.42634277121500214</v>
      </c>
      <c r="Y646" s="487">
        <v>1.5205453141853776E-2</v>
      </c>
      <c r="Z646" s="487">
        <v>0.39677551192042687</v>
      </c>
      <c r="AA646" s="487">
        <v>0.45631248065796709</v>
      </c>
    </row>
    <row r="647" spans="1:27" x14ac:dyDescent="0.25">
      <c r="A647" s="744" t="s">
        <v>807</v>
      </c>
      <c r="B647" s="744" t="s">
        <v>29</v>
      </c>
      <c r="C647" s="744" t="s">
        <v>87</v>
      </c>
      <c r="D647" s="744" t="s">
        <v>523</v>
      </c>
      <c r="E647" s="744" t="s">
        <v>524</v>
      </c>
      <c r="F647" s="744" t="s">
        <v>272</v>
      </c>
      <c r="G647" s="745"/>
      <c r="H647" s="745"/>
      <c r="I647" s="796">
        <v>8.8673108686680383E-3</v>
      </c>
      <c r="J647" s="745">
        <v>19</v>
      </c>
      <c r="K647" s="745">
        <v>15</v>
      </c>
      <c r="L647" s="481"/>
      <c r="M647" s="481"/>
      <c r="N647" s="481"/>
      <c r="O647" s="481"/>
      <c r="P647" s="745">
        <v>0</v>
      </c>
      <c r="Q647" s="745">
        <v>0</v>
      </c>
      <c r="R647" s="481"/>
      <c r="S647" s="481"/>
      <c r="T647" s="481"/>
      <c r="U647" s="481"/>
      <c r="V647" s="745">
        <v>19</v>
      </c>
      <c r="W647" s="745">
        <v>15</v>
      </c>
      <c r="X647" s="481">
        <v>0.78286912783308471</v>
      </c>
      <c r="Y647" s="481">
        <v>0.10410001000191527</v>
      </c>
      <c r="Z647" s="481">
        <v>0.54282065639031185</v>
      </c>
      <c r="AA647" s="481">
        <v>0.92912870396457736</v>
      </c>
    </row>
    <row r="648" spans="1:27" x14ac:dyDescent="0.25">
      <c r="A648" s="744" t="s">
        <v>807</v>
      </c>
      <c r="B648" s="744" t="s">
        <v>29</v>
      </c>
      <c r="C648" s="744" t="s">
        <v>87</v>
      </c>
      <c r="D648" s="744" t="s">
        <v>523</v>
      </c>
      <c r="E648" s="744" t="s">
        <v>524</v>
      </c>
      <c r="F648" s="744" t="s">
        <v>278</v>
      </c>
      <c r="G648" s="745"/>
      <c r="H648" s="745"/>
      <c r="I648" s="796">
        <v>1.1173525785838698E-2</v>
      </c>
      <c r="J648" s="745">
        <v>21</v>
      </c>
      <c r="K648" s="745">
        <v>16</v>
      </c>
      <c r="L648" s="481"/>
      <c r="M648" s="481"/>
      <c r="N648" s="481"/>
      <c r="O648" s="481"/>
      <c r="P648" s="745">
        <v>3</v>
      </c>
      <c r="Q648" s="745">
        <v>2</v>
      </c>
      <c r="R648" s="481"/>
      <c r="S648" s="481"/>
      <c r="T648" s="481"/>
      <c r="U648" s="481"/>
      <c r="V648" s="745">
        <v>24</v>
      </c>
      <c r="W648" s="745">
        <v>18</v>
      </c>
      <c r="X648" s="481">
        <v>0.78890353400356161</v>
      </c>
      <c r="Y648" s="481">
        <v>8.9205166543764799E-2</v>
      </c>
      <c r="Z648" s="481">
        <v>0.58417492521164871</v>
      </c>
      <c r="AA648" s="481">
        <v>0.91992781543880264</v>
      </c>
    </row>
    <row r="649" spans="1:27" x14ac:dyDescent="0.25">
      <c r="A649" s="396" t="s">
        <v>807</v>
      </c>
      <c r="B649" s="396" t="s">
        <v>29</v>
      </c>
      <c r="C649" s="396" t="s">
        <v>87</v>
      </c>
      <c r="D649" s="396" t="s">
        <v>523</v>
      </c>
      <c r="E649" s="203" t="s">
        <v>525</v>
      </c>
      <c r="F649" s="204" t="s">
        <v>280</v>
      </c>
      <c r="G649" s="747"/>
      <c r="H649" s="747"/>
      <c r="I649" s="797">
        <v>2.004083665450674E-2</v>
      </c>
      <c r="J649" s="747">
        <v>40</v>
      </c>
      <c r="K649" s="747">
        <v>31</v>
      </c>
      <c r="L649" s="482"/>
      <c r="M649" s="482"/>
      <c r="N649" s="482"/>
      <c r="O649" s="482"/>
      <c r="P649" s="747">
        <v>3</v>
      </c>
      <c r="Q649" s="747">
        <v>2</v>
      </c>
      <c r="R649" s="482"/>
      <c r="S649" s="482"/>
      <c r="T649" s="482"/>
      <c r="U649" s="482"/>
      <c r="V649" s="747">
        <v>43</v>
      </c>
      <c r="W649" s="747">
        <v>33</v>
      </c>
      <c r="X649" s="482">
        <v>0.78623353791787398</v>
      </c>
      <c r="Y649" s="482">
        <v>6.7779497746811496E-2</v>
      </c>
      <c r="Z649" s="482">
        <v>0.63490505232651784</v>
      </c>
      <c r="AA649" s="482">
        <v>0.8943258653248054</v>
      </c>
    </row>
    <row r="650" spans="1:27" x14ac:dyDescent="0.25">
      <c r="A650" s="744" t="s">
        <v>807</v>
      </c>
      <c r="B650" s="744" t="s">
        <v>29</v>
      </c>
      <c r="C650" s="744" t="s">
        <v>87</v>
      </c>
      <c r="D650" s="744" t="s">
        <v>523</v>
      </c>
      <c r="E650" s="744" t="s">
        <v>839</v>
      </c>
      <c r="F650" s="744" t="s">
        <v>272</v>
      </c>
      <c r="G650" s="745"/>
      <c r="H650" s="745"/>
      <c r="I650" s="796">
        <v>0.18302518815084853</v>
      </c>
      <c r="J650" s="745">
        <v>435</v>
      </c>
      <c r="K650" s="745">
        <v>297</v>
      </c>
      <c r="L650" s="481">
        <v>0.71056131692663205</v>
      </c>
      <c r="M650" s="481">
        <v>2.4232188334255313E-2</v>
      </c>
      <c r="N650" s="481">
        <v>0.66147995225457057</v>
      </c>
      <c r="O650" s="481">
        <v>0.75617908625209596</v>
      </c>
      <c r="P650" s="745">
        <v>0</v>
      </c>
      <c r="Q650" s="745">
        <v>0</v>
      </c>
      <c r="R650" s="481" t="s">
        <v>445</v>
      </c>
      <c r="S650" s="481" t="s">
        <v>445</v>
      </c>
      <c r="T650" s="481" t="s">
        <v>445</v>
      </c>
      <c r="U650" s="481" t="s">
        <v>445</v>
      </c>
      <c r="V650" s="745">
        <v>435</v>
      </c>
      <c r="W650" s="745">
        <v>297</v>
      </c>
      <c r="X650" s="481">
        <v>0.71056131692663205</v>
      </c>
      <c r="Y650" s="481">
        <v>2.4232188334255313E-2</v>
      </c>
      <c r="Z650" s="481">
        <v>0.66147995225457057</v>
      </c>
      <c r="AA650" s="481">
        <v>0.75617908625209596</v>
      </c>
    </row>
    <row r="651" spans="1:27" x14ac:dyDescent="0.25">
      <c r="A651" s="744" t="s">
        <v>807</v>
      </c>
      <c r="B651" s="744" t="s">
        <v>29</v>
      </c>
      <c r="C651" s="744" t="s">
        <v>87</v>
      </c>
      <c r="D651" s="744" t="s">
        <v>523</v>
      </c>
      <c r="E651" s="744" t="s">
        <v>839</v>
      </c>
      <c r="F651" s="744" t="s">
        <v>278</v>
      </c>
      <c r="G651" s="745"/>
      <c r="H651" s="745"/>
      <c r="I651" s="796">
        <v>3.2757322676232159E-2</v>
      </c>
      <c r="J651" s="745">
        <v>84</v>
      </c>
      <c r="K651" s="745">
        <v>38</v>
      </c>
      <c r="L651" s="481">
        <v>0.52410014541462557</v>
      </c>
      <c r="M651" s="481">
        <v>6.1776705186514749E-2</v>
      </c>
      <c r="N651" s="481">
        <v>0.40417808413551021</v>
      </c>
      <c r="O651" s="481">
        <v>0.64193960487309865</v>
      </c>
      <c r="P651" s="745">
        <v>0</v>
      </c>
      <c r="Q651" s="745">
        <v>0</v>
      </c>
      <c r="R651" s="481" t="s">
        <v>445</v>
      </c>
      <c r="S651" s="481" t="s">
        <v>445</v>
      </c>
      <c r="T651" s="481" t="s">
        <v>445</v>
      </c>
      <c r="U651" s="481" t="s">
        <v>445</v>
      </c>
      <c r="V651" s="745">
        <v>84</v>
      </c>
      <c r="W651" s="745">
        <v>38</v>
      </c>
      <c r="X651" s="481">
        <v>0.52410014541462557</v>
      </c>
      <c r="Y651" s="481">
        <v>6.1776705186514749E-2</v>
      </c>
      <c r="Z651" s="481">
        <v>0.40417808413551021</v>
      </c>
      <c r="AA651" s="481">
        <v>0.64193960487309865</v>
      </c>
    </row>
    <row r="652" spans="1:27" x14ac:dyDescent="0.25">
      <c r="A652" s="396" t="s">
        <v>807</v>
      </c>
      <c r="B652" s="396" t="s">
        <v>29</v>
      </c>
      <c r="C652" s="396" t="s">
        <v>87</v>
      </c>
      <c r="D652" s="396" t="s">
        <v>523</v>
      </c>
      <c r="E652" s="203" t="s">
        <v>840</v>
      </c>
      <c r="F652" s="204" t="s">
        <v>280</v>
      </c>
      <c r="G652" s="747"/>
      <c r="H652" s="747"/>
      <c r="I652" s="797">
        <v>0.21578251082708069</v>
      </c>
      <c r="J652" s="747">
        <v>519</v>
      </c>
      <c r="K652" s="747">
        <v>335</v>
      </c>
      <c r="L652" s="482">
        <v>0.6822551824841534</v>
      </c>
      <c r="M652" s="482">
        <v>2.2841414869602183E-2</v>
      </c>
      <c r="N652" s="482">
        <v>0.63634165498857254</v>
      </c>
      <c r="O652" s="482">
        <v>0.72563966496753063</v>
      </c>
      <c r="P652" s="747">
        <v>0</v>
      </c>
      <c r="Q652" s="747">
        <v>0</v>
      </c>
      <c r="R652" s="482" t="s">
        <v>445</v>
      </c>
      <c r="S652" s="482" t="s">
        <v>445</v>
      </c>
      <c r="T652" s="482" t="s">
        <v>445</v>
      </c>
      <c r="U652" s="482" t="s">
        <v>445</v>
      </c>
      <c r="V652" s="747">
        <v>519</v>
      </c>
      <c r="W652" s="747">
        <v>335</v>
      </c>
      <c r="X652" s="482">
        <v>0.6822551824841534</v>
      </c>
      <c r="Y652" s="482">
        <v>2.2841414869602183E-2</v>
      </c>
      <c r="Z652" s="482">
        <v>0.63634165498857254</v>
      </c>
      <c r="AA652" s="482">
        <v>0.72563966496753063</v>
      </c>
    </row>
    <row r="653" spans="1:27" x14ac:dyDescent="0.25">
      <c r="A653" s="396" t="s">
        <v>807</v>
      </c>
      <c r="B653" s="396" t="s">
        <v>29</v>
      </c>
      <c r="C653" s="396" t="s">
        <v>87</v>
      </c>
      <c r="D653" s="396" t="s">
        <v>523</v>
      </c>
      <c r="E653" s="204" t="s">
        <v>277</v>
      </c>
      <c r="F653" s="203" t="s">
        <v>276</v>
      </c>
      <c r="G653" s="747"/>
      <c r="H653" s="747"/>
      <c r="I653" s="797">
        <v>0.19189249901951655</v>
      </c>
      <c r="J653" s="747">
        <v>454</v>
      </c>
      <c r="K653" s="747">
        <v>312</v>
      </c>
      <c r="L653" s="482">
        <v>0.71390264522667779</v>
      </c>
      <c r="M653" s="482">
        <v>2.3628471127304845E-2</v>
      </c>
      <c r="N653" s="482">
        <v>0.66604140029779235</v>
      </c>
      <c r="O653" s="482">
        <v>0.75839457589888137</v>
      </c>
      <c r="P653" s="747">
        <v>0</v>
      </c>
      <c r="Q653" s="747">
        <v>0</v>
      </c>
      <c r="R653" s="482" t="s">
        <v>445</v>
      </c>
      <c r="S653" s="482" t="s">
        <v>445</v>
      </c>
      <c r="T653" s="482" t="s">
        <v>445</v>
      </c>
      <c r="U653" s="482" t="s">
        <v>445</v>
      </c>
      <c r="V653" s="747">
        <v>454</v>
      </c>
      <c r="W653" s="747">
        <v>312</v>
      </c>
      <c r="X653" s="482">
        <v>0.71390264522667779</v>
      </c>
      <c r="Y653" s="482">
        <v>2.3628471127304845E-2</v>
      </c>
      <c r="Z653" s="482">
        <v>0.66604140029779235</v>
      </c>
      <c r="AA653" s="482">
        <v>0.75839457589888137</v>
      </c>
    </row>
    <row r="654" spans="1:27" x14ac:dyDescent="0.25">
      <c r="A654" s="396" t="s">
        <v>807</v>
      </c>
      <c r="B654" s="396" t="s">
        <v>29</v>
      </c>
      <c r="C654" s="396" t="s">
        <v>87</v>
      </c>
      <c r="D654" s="396" t="s">
        <v>523</v>
      </c>
      <c r="E654" s="204" t="s">
        <v>277</v>
      </c>
      <c r="F654" s="203" t="s">
        <v>279</v>
      </c>
      <c r="G654" s="747"/>
      <c r="H654" s="747"/>
      <c r="I654" s="797">
        <v>4.3930848462070883E-2</v>
      </c>
      <c r="J654" s="747">
        <v>105</v>
      </c>
      <c r="K654" s="747">
        <v>54</v>
      </c>
      <c r="L654" s="482">
        <v>0.59095434191995511</v>
      </c>
      <c r="M654" s="482">
        <v>5.3863442843562676E-2</v>
      </c>
      <c r="N654" s="482">
        <v>0.4837692776667078</v>
      </c>
      <c r="O654" s="482">
        <v>0.69194179736079464</v>
      </c>
      <c r="P654" s="747">
        <v>3</v>
      </c>
      <c r="Q654" s="747">
        <v>2</v>
      </c>
      <c r="R654" s="482"/>
      <c r="S654" s="482"/>
      <c r="T654" s="482"/>
      <c r="U654" s="482"/>
      <c r="V654" s="747">
        <v>108</v>
      </c>
      <c r="W654" s="747">
        <v>56</v>
      </c>
      <c r="X654" s="482">
        <v>0.59145116626118444</v>
      </c>
      <c r="Y654" s="482">
        <v>5.2939878814344352E-2</v>
      </c>
      <c r="Z654" s="482">
        <v>0.48608803066154388</v>
      </c>
      <c r="AA654" s="482">
        <v>0.69078852296703697</v>
      </c>
    </row>
    <row r="655" spans="1:27" x14ac:dyDescent="0.25">
      <c r="A655" s="390" t="s">
        <v>807</v>
      </c>
      <c r="B655" s="390" t="s">
        <v>29</v>
      </c>
      <c r="C655" s="390" t="s">
        <v>87</v>
      </c>
      <c r="D655" s="68" t="s">
        <v>116</v>
      </c>
      <c r="E655" s="69" t="s">
        <v>277</v>
      </c>
      <c r="F655" s="69" t="s">
        <v>280</v>
      </c>
      <c r="G655" s="687"/>
      <c r="H655" s="687"/>
      <c r="I655" s="595">
        <v>0.23582334748158748</v>
      </c>
      <c r="J655" s="687">
        <v>559</v>
      </c>
      <c r="K655" s="687">
        <v>366</v>
      </c>
      <c r="L655" s="484">
        <v>0.6915700873287538</v>
      </c>
      <c r="M655" s="484">
        <v>2.1793260646847338E-2</v>
      </c>
      <c r="N655" s="484">
        <v>0.64773022303701377</v>
      </c>
      <c r="O655" s="484">
        <v>0.73294980784118768</v>
      </c>
      <c r="P655" s="687">
        <v>3</v>
      </c>
      <c r="Q655" s="687">
        <v>2</v>
      </c>
      <c r="R655" s="484"/>
      <c r="S655" s="484"/>
      <c r="T655" s="484"/>
      <c r="U655" s="484"/>
      <c r="V655" s="687">
        <v>562</v>
      </c>
      <c r="W655" s="687">
        <v>368</v>
      </c>
      <c r="X655" s="484">
        <v>0.69109151382752887</v>
      </c>
      <c r="Y655" s="484">
        <v>2.1732881845069284E-2</v>
      </c>
      <c r="Z655" s="484">
        <v>0.64737998056086932</v>
      </c>
      <c r="AA655" s="484">
        <v>0.73236466337423556</v>
      </c>
    </row>
    <row r="656" spans="1:27" x14ac:dyDescent="0.25">
      <c r="A656" s="744" t="s">
        <v>807</v>
      </c>
      <c r="B656" s="744" t="s">
        <v>29</v>
      </c>
      <c r="C656" s="744" t="s">
        <v>87</v>
      </c>
      <c r="D656" s="744" t="s">
        <v>528</v>
      </c>
      <c r="E656" s="744" t="s">
        <v>524</v>
      </c>
      <c r="F656" s="744" t="s">
        <v>272</v>
      </c>
      <c r="G656" s="745"/>
      <c r="H656" s="745"/>
      <c r="I656" s="796">
        <v>2.9847588327738513E-3</v>
      </c>
      <c r="J656" s="745">
        <v>1</v>
      </c>
      <c r="K656" s="745">
        <v>0</v>
      </c>
      <c r="L656" s="481"/>
      <c r="M656" s="481"/>
      <c r="N656" s="481"/>
      <c r="O656" s="481"/>
      <c r="P656" s="745">
        <v>2</v>
      </c>
      <c r="Q656" s="745">
        <v>1</v>
      </c>
      <c r="R656" s="481"/>
      <c r="S656" s="481"/>
      <c r="T656" s="481"/>
      <c r="U656" s="481"/>
      <c r="V656" s="745">
        <v>3</v>
      </c>
      <c r="W656" s="745">
        <v>1</v>
      </c>
      <c r="X656" s="481"/>
      <c r="Y656" s="481"/>
      <c r="Z656" s="481"/>
      <c r="AA656" s="481"/>
    </row>
    <row r="657" spans="1:27" x14ac:dyDescent="0.25">
      <c r="A657" s="744" t="s">
        <v>807</v>
      </c>
      <c r="B657" s="744" t="s">
        <v>29</v>
      </c>
      <c r="C657" s="744" t="s">
        <v>87</v>
      </c>
      <c r="D657" s="744" t="s">
        <v>528</v>
      </c>
      <c r="E657" s="744" t="s">
        <v>524</v>
      </c>
      <c r="F657" s="744" t="s">
        <v>278</v>
      </c>
      <c r="G657" s="745"/>
      <c r="H657" s="745"/>
      <c r="I657" s="796">
        <v>0</v>
      </c>
      <c r="J657" s="745">
        <v>0</v>
      </c>
      <c r="K657" s="745">
        <v>0</v>
      </c>
      <c r="L657" s="481"/>
      <c r="M657" s="481"/>
      <c r="N657" s="481"/>
      <c r="O657" s="481"/>
      <c r="P657" s="745">
        <v>0</v>
      </c>
      <c r="Q657" s="745">
        <v>0</v>
      </c>
      <c r="R657" s="481"/>
      <c r="S657" s="481"/>
      <c r="T657" s="481"/>
      <c r="U657" s="481"/>
      <c r="V657" s="745">
        <v>0</v>
      </c>
      <c r="W657" s="745">
        <v>0</v>
      </c>
      <c r="X657" s="481"/>
      <c r="Y657" s="481"/>
      <c r="Z657" s="481"/>
      <c r="AA657" s="481"/>
    </row>
    <row r="658" spans="1:27" x14ac:dyDescent="0.25">
      <c r="A658" s="396" t="s">
        <v>807</v>
      </c>
      <c r="B658" s="396" t="s">
        <v>29</v>
      </c>
      <c r="C658" s="396" t="s">
        <v>87</v>
      </c>
      <c r="D658" s="396" t="s">
        <v>528</v>
      </c>
      <c r="E658" s="203" t="s">
        <v>525</v>
      </c>
      <c r="F658" s="204" t="s">
        <v>280</v>
      </c>
      <c r="G658" s="747"/>
      <c r="H658" s="747"/>
      <c r="I658" s="797">
        <v>2.9847588327738517E-3</v>
      </c>
      <c r="J658" s="747">
        <v>1</v>
      </c>
      <c r="K658" s="747">
        <v>0</v>
      </c>
      <c r="L658" s="482"/>
      <c r="M658" s="482"/>
      <c r="N658" s="482"/>
      <c r="O658" s="482"/>
      <c r="P658" s="747">
        <v>2</v>
      </c>
      <c r="Q658" s="747">
        <v>1</v>
      </c>
      <c r="R658" s="482"/>
      <c r="S658" s="482"/>
      <c r="T658" s="482"/>
      <c r="U658" s="482"/>
      <c r="V658" s="747">
        <v>3</v>
      </c>
      <c r="W658" s="747">
        <v>1</v>
      </c>
      <c r="X658" s="482"/>
      <c r="Y658" s="482"/>
      <c r="Z658" s="482"/>
      <c r="AA658" s="482"/>
    </row>
    <row r="659" spans="1:27" x14ac:dyDescent="0.25">
      <c r="A659" s="744" t="s">
        <v>807</v>
      </c>
      <c r="B659" s="744" t="s">
        <v>29</v>
      </c>
      <c r="C659" s="744" t="s">
        <v>87</v>
      </c>
      <c r="D659" s="744" t="s">
        <v>528</v>
      </c>
      <c r="E659" s="744" t="s">
        <v>839</v>
      </c>
      <c r="F659" s="744" t="s">
        <v>272</v>
      </c>
      <c r="G659" s="745"/>
      <c r="H659" s="745"/>
      <c r="I659" s="796">
        <v>4.6815571252241582E-2</v>
      </c>
      <c r="J659" s="745">
        <v>64</v>
      </c>
      <c r="K659" s="745">
        <v>20</v>
      </c>
      <c r="L659" s="481">
        <v>0.2843759057861549</v>
      </c>
      <c r="M659" s="481">
        <v>6.097851975147979E-2</v>
      </c>
      <c r="N659" s="481">
        <v>0.17819226857759951</v>
      </c>
      <c r="O659" s="481">
        <v>0.41268705396944461</v>
      </c>
      <c r="P659" s="745">
        <v>0</v>
      </c>
      <c r="Q659" s="745">
        <v>0</v>
      </c>
      <c r="R659" s="481"/>
      <c r="S659" s="481"/>
      <c r="T659" s="481"/>
      <c r="U659" s="481"/>
      <c r="V659" s="745">
        <v>64</v>
      </c>
      <c r="W659" s="745">
        <v>20</v>
      </c>
      <c r="X659" s="481">
        <v>0.2843759057861549</v>
      </c>
      <c r="Y659" s="481">
        <v>6.097851975147979E-2</v>
      </c>
      <c r="Z659" s="481">
        <v>0.17819226857759951</v>
      </c>
      <c r="AA659" s="481">
        <v>0.41268705396944461</v>
      </c>
    </row>
    <row r="660" spans="1:27" x14ac:dyDescent="0.25">
      <c r="A660" s="744" t="s">
        <v>807</v>
      </c>
      <c r="B660" s="744" t="s">
        <v>29</v>
      </c>
      <c r="C660" s="744" t="s">
        <v>87</v>
      </c>
      <c r="D660" s="744" t="s">
        <v>528</v>
      </c>
      <c r="E660" s="744" t="s">
        <v>839</v>
      </c>
      <c r="F660" s="744" t="s">
        <v>278</v>
      </c>
      <c r="G660" s="745"/>
      <c r="H660" s="745"/>
      <c r="I660" s="796">
        <v>1.2864789407570706E-2</v>
      </c>
      <c r="J660" s="745">
        <v>17</v>
      </c>
      <c r="K660" s="745">
        <v>5</v>
      </c>
      <c r="L660" s="481">
        <v>0.21650124069478896</v>
      </c>
      <c r="M660" s="481">
        <v>0.10720688549182271</v>
      </c>
      <c r="N660" s="481">
        <v>6.7823910478836999E-2</v>
      </c>
      <c r="O660" s="481">
        <v>0.46441895743028494</v>
      </c>
      <c r="P660" s="745">
        <v>0</v>
      </c>
      <c r="Q660" s="745">
        <v>0</v>
      </c>
      <c r="R660" s="481"/>
      <c r="S660" s="481"/>
      <c r="T660" s="481"/>
      <c r="U660" s="481"/>
      <c r="V660" s="745">
        <v>17</v>
      </c>
      <c r="W660" s="745">
        <v>5</v>
      </c>
      <c r="X660" s="481">
        <v>0.21650124069478896</v>
      </c>
      <c r="Y660" s="481">
        <v>0.10720688549182271</v>
      </c>
      <c r="Z660" s="481">
        <v>6.7823910478836999E-2</v>
      </c>
      <c r="AA660" s="481">
        <v>0.46441895743028494</v>
      </c>
    </row>
    <row r="661" spans="1:27" x14ac:dyDescent="0.25">
      <c r="A661" s="396" t="s">
        <v>807</v>
      </c>
      <c r="B661" s="396" t="s">
        <v>29</v>
      </c>
      <c r="C661" s="396" t="s">
        <v>87</v>
      </c>
      <c r="D661" s="396" t="s">
        <v>528</v>
      </c>
      <c r="E661" s="203" t="s">
        <v>840</v>
      </c>
      <c r="F661" s="204" t="s">
        <v>280</v>
      </c>
      <c r="G661" s="747"/>
      <c r="H661" s="747"/>
      <c r="I661" s="797">
        <v>5.9680360659812297E-2</v>
      </c>
      <c r="J661" s="747">
        <v>81</v>
      </c>
      <c r="K661" s="747">
        <v>25</v>
      </c>
      <c r="L661" s="482">
        <v>0.26974473963943596</v>
      </c>
      <c r="M661" s="482">
        <v>5.3243892383324984E-2</v>
      </c>
      <c r="N661" s="482">
        <v>0.17628122325466974</v>
      </c>
      <c r="O661" s="482">
        <v>0.3819370363165111</v>
      </c>
      <c r="P661" s="747">
        <v>0</v>
      </c>
      <c r="Q661" s="747">
        <v>0</v>
      </c>
      <c r="R661" s="482"/>
      <c r="S661" s="482"/>
      <c r="T661" s="482"/>
      <c r="U661" s="482"/>
      <c r="V661" s="747">
        <v>81</v>
      </c>
      <c r="W661" s="747">
        <v>25</v>
      </c>
      <c r="X661" s="482">
        <v>0.26974473963943596</v>
      </c>
      <c r="Y661" s="482">
        <v>5.3243892383324984E-2</v>
      </c>
      <c r="Z661" s="482">
        <v>0.17628122325466974</v>
      </c>
      <c r="AA661" s="482">
        <v>0.3819370363165111</v>
      </c>
    </row>
    <row r="662" spans="1:27" x14ac:dyDescent="0.25">
      <c r="A662" s="396" t="s">
        <v>807</v>
      </c>
      <c r="B662" s="396" t="s">
        <v>29</v>
      </c>
      <c r="C662" s="396" t="s">
        <v>87</v>
      </c>
      <c r="D662" s="396" t="s">
        <v>528</v>
      </c>
      <c r="E662" s="204" t="s">
        <v>277</v>
      </c>
      <c r="F662" s="203" t="s">
        <v>276</v>
      </c>
      <c r="G662" s="747"/>
      <c r="H662" s="747"/>
      <c r="I662" s="797">
        <v>4.9800330085015415E-2</v>
      </c>
      <c r="J662" s="747">
        <v>65</v>
      </c>
      <c r="K662" s="747">
        <v>20</v>
      </c>
      <c r="L662" s="482">
        <v>0.27753931360849454</v>
      </c>
      <c r="M662" s="482">
        <v>6.0045870554801858E-2</v>
      </c>
      <c r="N662" s="482">
        <v>0.17326374623992014</v>
      </c>
      <c r="O662" s="482">
        <v>0.40429096405205778</v>
      </c>
      <c r="P662" s="747">
        <v>2</v>
      </c>
      <c r="Q662" s="747">
        <v>1</v>
      </c>
      <c r="R662" s="482"/>
      <c r="S662" s="482"/>
      <c r="T662" s="482"/>
      <c r="U662" s="482"/>
      <c r="V662" s="747">
        <v>67</v>
      </c>
      <c r="W662" s="747">
        <v>21</v>
      </c>
      <c r="X662" s="482">
        <v>0.28095345424504153</v>
      </c>
      <c r="Y662" s="482">
        <v>5.9297009896883246E-2</v>
      </c>
      <c r="Z662" s="482">
        <v>0.17754638866361955</v>
      </c>
      <c r="AA662" s="482">
        <v>0.40580308724431924</v>
      </c>
    </row>
    <row r="663" spans="1:27" x14ac:dyDescent="0.25">
      <c r="A663" s="396" t="s">
        <v>807</v>
      </c>
      <c r="B663" s="396" t="s">
        <v>29</v>
      </c>
      <c r="C663" s="396" t="s">
        <v>87</v>
      </c>
      <c r="D663" s="396" t="s">
        <v>528</v>
      </c>
      <c r="E663" s="204" t="s">
        <v>277</v>
      </c>
      <c r="F663" s="203" t="s">
        <v>279</v>
      </c>
      <c r="G663" s="747"/>
      <c r="H663" s="747"/>
      <c r="I663" s="797">
        <v>1.2864789407570706E-2</v>
      </c>
      <c r="J663" s="747">
        <v>17</v>
      </c>
      <c r="K663" s="747">
        <v>5</v>
      </c>
      <c r="L663" s="482">
        <v>0.21650124069478896</v>
      </c>
      <c r="M663" s="482">
        <v>0.10720688549182271</v>
      </c>
      <c r="N663" s="482">
        <v>6.7823910478836999E-2</v>
      </c>
      <c r="O663" s="482">
        <v>0.46441895743028494</v>
      </c>
      <c r="P663" s="747">
        <v>0</v>
      </c>
      <c r="Q663" s="747">
        <v>0</v>
      </c>
      <c r="R663" s="482"/>
      <c r="S663" s="482"/>
      <c r="T663" s="482"/>
      <c r="U663" s="482"/>
      <c r="V663" s="747">
        <v>17</v>
      </c>
      <c r="W663" s="747">
        <v>5</v>
      </c>
      <c r="X663" s="482">
        <v>0.21650124069478896</v>
      </c>
      <c r="Y663" s="482">
        <v>0.10720688549182271</v>
      </c>
      <c r="Z663" s="482">
        <v>6.7823910478836999E-2</v>
      </c>
      <c r="AA663" s="482">
        <v>0.46441895743028494</v>
      </c>
    </row>
    <row r="664" spans="1:27" x14ac:dyDescent="0.25">
      <c r="A664" s="390" t="s">
        <v>807</v>
      </c>
      <c r="B664" s="390" t="s">
        <v>29</v>
      </c>
      <c r="C664" s="390" t="s">
        <v>87</v>
      </c>
      <c r="D664" s="68" t="s">
        <v>117</v>
      </c>
      <c r="E664" s="69" t="s">
        <v>277</v>
      </c>
      <c r="F664" s="69" t="s">
        <v>280</v>
      </c>
      <c r="G664" s="687"/>
      <c r="H664" s="687"/>
      <c r="I664" s="595">
        <v>6.2665119492586158E-2</v>
      </c>
      <c r="J664" s="687">
        <v>82</v>
      </c>
      <c r="K664" s="687">
        <v>25</v>
      </c>
      <c r="L664" s="484">
        <v>0.26463127541412723</v>
      </c>
      <c r="M664" s="484">
        <v>5.2587088271666714E-2</v>
      </c>
      <c r="N664" s="484">
        <v>0.17249292266833588</v>
      </c>
      <c r="O664" s="484">
        <v>0.3756783008209974</v>
      </c>
      <c r="P664" s="687">
        <v>2</v>
      </c>
      <c r="Q664" s="687">
        <v>1</v>
      </c>
      <c r="R664" s="484"/>
      <c r="S664" s="484"/>
      <c r="T664" s="484"/>
      <c r="U664" s="484"/>
      <c r="V664" s="687">
        <v>84</v>
      </c>
      <c r="W664" s="687">
        <v>26</v>
      </c>
      <c r="X664" s="484">
        <v>0.26772178468325475</v>
      </c>
      <c r="Y664" s="484">
        <v>5.2104053392326891E-2</v>
      </c>
      <c r="Z664" s="484">
        <v>0.17613191196458028</v>
      </c>
      <c r="AA664" s="484">
        <v>0.37750716533071271</v>
      </c>
    </row>
    <row r="665" spans="1:27" x14ac:dyDescent="0.25">
      <c r="A665" s="396" t="s">
        <v>807</v>
      </c>
      <c r="B665" s="396" t="s">
        <v>29</v>
      </c>
      <c r="C665" s="203" t="s">
        <v>91</v>
      </c>
      <c r="D665" s="204" t="s">
        <v>115</v>
      </c>
      <c r="E665" s="396" t="s">
        <v>524</v>
      </c>
      <c r="F665" s="396" t="s">
        <v>272</v>
      </c>
      <c r="G665" s="747"/>
      <c r="H665" s="747"/>
      <c r="I665" s="797">
        <v>1.1852069701441897E-2</v>
      </c>
      <c r="J665" s="747">
        <v>20</v>
      </c>
      <c r="K665" s="747">
        <v>15</v>
      </c>
      <c r="L665" s="482">
        <v>0.69277329669146626</v>
      </c>
      <c r="M665" s="482">
        <v>0.1159495526184417</v>
      </c>
      <c r="N665" s="482">
        <v>0.44832586131443652</v>
      </c>
      <c r="O665" s="482">
        <v>0.87361484929966338</v>
      </c>
      <c r="P665" s="747">
        <v>2</v>
      </c>
      <c r="Q665" s="747">
        <v>1</v>
      </c>
      <c r="R665" s="482"/>
      <c r="S665" s="482"/>
      <c r="T665" s="482"/>
      <c r="U665" s="482"/>
      <c r="V665" s="747">
        <v>22</v>
      </c>
      <c r="W665" s="747">
        <v>16</v>
      </c>
      <c r="X665" s="482">
        <v>0.64295084302683359</v>
      </c>
      <c r="Y665" s="482">
        <v>0.11528550981754662</v>
      </c>
      <c r="Z665" s="482">
        <v>0.40926111256194131</v>
      </c>
      <c r="AA665" s="482">
        <v>0.83300283707966405</v>
      </c>
    </row>
    <row r="666" spans="1:27" x14ac:dyDescent="0.25">
      <c r="A666" s="396" t="s">
        <v>807</v>
      </c>
      <c r="B666" s="396" t="s">
        <v>29</v>
      </c>
      <c r="C666" s="203" t="s">
        <v>91</v>
      </c>
      <c r="D666" s="204" t="s">
        <v>115</v>
      </c>
      <c r="E666" s="396" t="s">
        <v>524</v>
      </c>
      <c r="F666" s="396" t="s">
        <v>278</v>
      </c>
      <c r="G666" s="747"/>
      <c r="H666" s="747"/>
      <c r="I666" s="797">
        <v>1.1173525785838705E-2</v>
      </c>
      <c r="J666" s="747">
        <v>21</v>
      </c>
      <c r="K666" s="747">
        <v>16</v>
      </c>
      <c r="L666" s="482">
        <v>0.8136266430697896</v>
      </c>
      <c r="M666" s="482">
        <v>9.1621894025179562E-2</v>
      </c>
      <c r="N666" s="482">
        <v>0.59565516277043695</v>
      </c>
      <c r="O666" s="482">
        <v>0.94019796497839847</v>
      </c>
      <c r="P666" s="747">
        <v>3</v>
      </c>
      <c r="Q666" s="747">
        <v>2</v>
      </c>
      <c r="R666" s="482"/>
      <c r="S666" s="482"/>
      <c r="T666" s="482"/>
      <c r="U666" s="482"/>
      <c r="V666" s="747">
        <v>24</v>
      </c>
      <c r="W666" s="747">
        <v>18</v>
      </c>
      <c r="X666" s="482">
        <v>0.78890353400356161</v>
      </c>
      <c r="Y666" s="482">
        <v>8.9205166543764799E-2</v>
      </c>
      <c r="Z666" s="482">
        <v>0.58417492521164871</v>
      </c>
      <c r="AA666" s="482">
        <v>0.91992781543880264</v>
      </c>
    </row>
    <row r="667" spans="1:27" x14ac:dyDescent="0.25">
      <c r="A667" s="396" t="s">
        <v>807</v>
      </c>
      <c r="B667" s="396" t="s">
        <v>29</v>
      </c>
      <c r="C667" s="203" t="s">
        <v>91</v>
      </c>
      <c r="D667" s="204" t="s">
        <v>115</v>
      </c>
      <c r="E667" s="396" t="s">
        <v>839</v>
      </c>
      <c r="F667" s="396" t="s">
        <v>272</v>
      </c>
      <c r="G667" s="747"/>
      <c r="H667" s="747"/>
      <c r="I667" s="797">
        <v>0.22984075940309021</v>
      </c>
      <c r="J667" s="747">
        <v>499</v>
      </c>
      <c r="K667" s="747">
        <v>317</v>
      </c>
      <c r="L667" s="482">
        <v>0.62375289559296809</v>
      </c>
      <c r="M667" s="482">
        <v>2.4551964707460523E-2</v>
      </c>
      <c r="N667" s="482">
        <v>0.57485969316948649</v>
      </c>
      <c r="O667" s="482">
        <v>0.67081377893423255</v>
      </c>
      <c r="P667" s="747">
        <v>0</v>
      </c>
      <c r="Q667" s="747">
        <v>0</v>
      </c>
      <c r="R667" s="482"/>
      <c r="S667" s="482"/>
      <c r="T667" s="482"/>
      <c r="U667" s="482"/>
      <c r="V667" s="747">
        <v>499</v>
      </c>
      <c r="W667" s="747">
        <v>317</v>
      </c>
      <c r="X667" s="482">
        <v>0.62375289559296809</v>
      </c>
      <c r="Y667" s="482">
        <v>2.4551964707460523E-2</v>
      </c>
      <c r="Z667" s="482">
        <v>0.57485969316948649</v>
      </c>
      <c r="AA667" s="482">
        <v>0.67081377893423255</v>
      </c>
    </row>
    <row r="668" spans="1:27" x14ac:dyDescent="0.25">
      <c r="A668" s="396" t="s">
        <v>807</v>
      </c>
      <c r="B668" s="396" t="s">
        <v>29</v>
      </c>
      <c r="C668" s="203" t="s">
        <v>91</v>
      </c>
      <c r="D668" s="204" t="s">
        <v>115</v>
      </c>
      <c r="E668" s="396" t="s">
        <v>839</v>
      </c>
      <c r="F668" s="396" t="s">
        <v>278</v>
      </c>
      <c r="G668" s="747"/>
      <c r="H668" s="747"/>
      <c r="I668" s="797">
        <v>4.5622112083802888E-2</v>
      </c>
      <c r="J668" s="747">
        <v>101</v>
      </c>
      <c r="K668" s="747">
        <v>43</v>
      </c>
      <c r="L668" s="482">
        <v>0.4373616111715995</v>
      </c>
      <c r="M668" s="482">
        <v>5.715692531121256E-2</v>
      </c>
      <c r="N668" s="482">
        <v>0.32944875331485773</v>
      </c>
      <c r="O668" s="482">
        <v>0.54998612442831529</v>
      </c>
      <c r="P668" s="747">
        <v>0</v>
      </c>
      <c r="Q668" s="747">
        <v>0</v>
      </c>
      <c r="R668" s="482"/>
      <c r="S668" s="482"/>
      <c r="T668" s="482"/>
      <c r="U668" s="482"/>
      <c r="V668" s="747">
        <v>101</v>
      </c>
      <c r="W668" s="747">
        <v>43</v>
      </c>
      <c r="X668" s="482">
        <v>0.4373616111715995</v>
      </c>
      <c r="Y668" s="482">
        <v>5.715692531121256E-2</v>
      </c>
      <c r="Z668" s="482">
        <v>0.32944875331485773</v>
      </c>
      <c r="AA668" s="482">
        <v>0.54998612442831529</v>
      </c>
    </row>
    <row r="669" spans="1:27" x14ac:dyDescent="0.25">
      <c r="A669" s="390" t="s">
        <v>807</v>
      </c>
      <c r="B669" s="390" t="s">
        <v>29</v>
      </c>
      <c r="C669" s="390" t="s">
        <v>87</v>
      </c>
      <c r="D669" s="69" t="s">
        <v>115</v>
      </c>
      <c r="E669" s="68" t="s">
        <v>525</v>
      </c>
      <c r="F669" s="69" t="s">
        <v>280</v>
      </c>
      <c r="G669" s="687"/>
      <c r="H669" s="687"/>
      <c r="I669" s="595">
        <v>2.3025595487280615E-2</v>
      </c>
      <c r="J669" s="687">
        <v>41</v>
      </c>
      <c r="K669" s="687">
        <v>31</v>
      </c>
      <c r="L669" s="484">
        <v>0.75263515136442949</v>
      </c>
      <c r="M669" s="484">
        <v>7.4323125451546707E-2</v>
      </c>
      <c r="N669" s="484">
        <v>0.5904342201015188</v>
      </c>
      <c r="O669" s="484">
        <v>0.87354324715068155</v>
      </c>
      <c r="P669" s="687">
        <v>5</v>
      </c>
      <c r="Q669" s="687">
        <v>3</v>
      </c>
      <c r="R669" s="484"/>
      <c r="S669" s="484"/>
      <c r="T669" s="484"/>
      <c r="U669" s="484"/>
      <c r="V669" s="687">
        <v>46</v>
      </c>
      <c r="W669" s="687">
        <v>34</v>
      </c>
      <c r="X669" s="484">
        <v>0.71377664021596043</v>
      </c>
      <c r="Y669" s="484">
        <v>7.3706492672341473E-2</v>
      </c>
      <c r="Z669" s="484">
        <v>0.55752940149351249</v>
      </c>
      <c r="AA669" s="484">
        <v>0.83852927978084812</v>
      </c>
    </row>
    <row r="670" spans="1:27" x14ac:dyDescent="0.25">
      <c r="A670" s="390" t="s">
        <v>807</v>
      </c>
      <c r="B670" s="390" t="s">
        <v>29</v>
      </c>
      <c r="C670" s="390" t="s">
        <v>87</v>
      </c>
      <c r="D670" s="69" t="s">
        <v>115</v>
      </c>
      <c r="E670" s="68" t="s">
        <v>840</v>
      </c>
      <c r="F670" s="69" t="s">
        <v>280</v>
      </c>
      <c r="G670" s="687"/>
      <c r="H670" s="687"/>
      <c r="I670" s="595">
        <v>0.27546287148689325</v>
      </c>
      <c r="J670" s="687">
        <v>600</v>
      </c>
      <c r="K670" s="687">
        <v>360</v>
      </c>
      <c r="L670" s="484">
        <v>0.59288280401432802</v>
      </c>
      <c r="M670" s="484">
        <v>2.2792976530411905E-2</v>
      </c>
      <c r="N670" s="484">
        <v>0.54774664417816288</v>
      </c>
      <c r="O670" s="484">
        <v>0.63686575678343371</v>
      </c>
      <c r="P670" s="687">
        <v>0</v>
      </c>
      <c r="Q670" s="687">
        <v>0</v>
      </c>
      <c r="R670" s="484"/>
      <c r="S670" s="484"/>
      <c r="T670" s="484"/>
      <c r="U670" s="484"/>
      <c r="V670" s="687">
        <v>600</v>
      </c>
      <c r="W670" s="687">
        <v>360</v>
      </c>
      <c r="X670" s="484">
        <v>0.59288280401432802</v>
      </c>
      <c r="Y670" s="484">
        <v>2.2792976530411905E-2</v>
      </c>
      <c r="Z670" s="484">
        <v>0.54774664417816288</v>
      </c>
      <c r="AA670" s="484">
        <v>0.63686575678343371</v>
      </c>
    </row>
    <row r="671" spans="1:27" x14ac:dyDescent="0.25">
      <c r="A671" s="390" t="s">
        <v>807</v>
      </c>
      <c r="B671" s="390" t="s">
        <v>29</v>
      </c>
      <c r="C671" s="390" t="s">
        <v>87</v>
      </c>
      <c r="D671" s="69" t="s">
        <v>115</v>
      </c>
      <c r="E671" s="69" t="s">
        <v>277</v>
      </c>
      <c r="F671" s="68" t="s">
        <v>276</v>
      </c>
      <c r="G671" s="687"/>
      <c r="H671" s="687"/>
      <c r="I671" s="595">
        <v>0.24169282910453191</v>
      </c>
      <c r="J671" s="687">
        <v>519</v>
      </c>
      <c r="K671" s="687">
        <v>332</v>
      </c>
      <c r="L671" s="484">
        <v>0.62663631161561839</v>
      </c>
      <c r="M671" s="484">
        <v>2.4032800471839907E-2</v>
      </c>
      <c r="N671" s="484">
        <v>0.5787668648887353</v>
      </c>
      <c r="O671" s="484">
        <v>0.67270337049211415</v>
      </c>
      <c r="P671" s="687">
        <v>2</v>
      </c>
      <c r="Q671" s="687">
        <v>1</v>
      </c>
      <c r="R671" s="484"/>
      <c r="S671" s="484"/>
      <c r="T671" s="484"/>
      <c r="U671" s="484"/>
      <c r="V671" s="687">
        <v>521</v>
      </c>
      <c r="W671" s="687">
        <v>333</v>
      </c>
      <c r="X671" s="484">
        <v>0.62469431951503418</v>
      </c>
      <c r="Y671" s="484">
        <v>2.4025527375078633E-2</v>
      </c>
      <c r="Z671" s="484">
        <v>0.57685508479330261</v>
      </c>
      <c r="AA671" s="484">
        <v>0.67076355190312231</v>
      </c>
    </row>
    <row r="672" spans="1:27" x14ac:dyDescent="0.25">
      <c r="A672" s="390" t="s">
        <v>807</v>
      </c>
      <c r="B672" s="390" t="s">
        <v>29</v>
      </c>
      <c r="C672" s="390" t="s">
        <v>87</v>
      </c>
      <c r="D672" s="69" t="s">
        <v>115</v>
      </c>
      <c r="E672" s="69" t="s">
        <v>277</v>
      </c>
      <c r="F672" s="68" t="s">
        <v>279</v>
      </c>
      <c r="G672" s="687"/>
      <c r="H672" s="687"/>
      <c r="I672" s="595">
        <v>5.6795637869641584E-2</v>
      </c>
      <c r="J672" s="687">
        <v>122</v>
      </c>
      <c r="K672" s="687">
        <v>59</v>
      </c>
      <c r="L672" s="484">
        <v>0.504089610365278</v>
      </c>
      <c r="M672" s="484">
        <v>5.1781013167235018E-2</v>
      </c>
      <c r="N672" s="484">
        <v>0.40377675471944841</v>
      </c>
      <c r="O672" s="484">
        <v>0.60415290576622493</v>
      </c>
      <c r="P672" s="687">
        <v>3</v>
      </c>
      <c r="Q672" s="687">
        <v>2</v>
      </c>
      <c r="R672" s="484"/>
      <c r="S672" s="484"/>
      <c r="T672" s="484"/>
      <c r="U672" s="484"/>
      <c r="V672" s="687">
        <v>125</v>
      </c>
      <c r="W672" s="687">
        <v>61</v>
      </c>
      <c r="X672" s="484">
        <v>0.50652119607813384</v>
      </c>
      <c r="Y672" s="484">
        <v>5.1024043373603105E-2</v>
      </c>
      <c r="Z672" s="484">
        <v>0.40756773718003209</v>
      </c>
      <c r="AA672" s="484">
        <v>0.60508802922078653</v>
      </c>
    </row>
    <row r="673" spans="1:27" x14ac:dyDescent="0.25">
      <c r="A673" s="392" t="s">
        <v>807</v>
      </c>
      <c r="B673" s="392" t="s">
        <v>29</v>
      </c>
      <c r="C673" s="16" t="s">
        <v>91</v>
      </c>
      <c r="D673" s="14" t="s">
        <v>115</v>
      </c>
      <c r="E673" s="14" t="s">
        <v>277</v>
      </c>
      <c r="F673" s="14" t="s">
        <v>280</v>
      </c>
      <c r="G673" s="616">
        <v>21</v>
      </c>
      <c r="H673" s="616">
        <v>693</v>
      </c>
      <c r="I673" s="503">
        <v>0.29848846697417364</v>
      </c>
      <c r="J673" s="616">
        <v>641</v>
      </c>
      <c r="K673" s="616">
        <v>391</v>
      </c>
      <c r="L673" s="487">
        <v>0.60362359505055541</v>
      </c>
      <c r="M673" s="487">
        <v>2.1912268193798594E-2</v>
      </c>
      <c r="N673" s="487">
        <v>0.56017798731864399</v>
      </c>
      <c r="O673" s="487">
        <v>0.64586937608492634</v>
      </c>
      <c r="P673" s="616">
        <v>5</v>
      </c>
      <c r="Q673" s="616">
        <v>3</v>
      </c>
      <c r="R673" s="487"/>
      <c r="S673" s="487"/>
      <c r="T673" s="487"/>
      <c r="U673" s="487"/>
      <c r="V673" s="616">
        <v>646</v>
      </c>
      <c r="W673" s="616">
        <v>394</v>
      </c>
      <c r="X673" s="487">
        <v>0.60220863357653298</v>
      </c>
      <c r="Y673" s="487">
        <v>2.1841025984011789E-2</v>
      </c>
      <c r="Z673" s="487">
        <v>0.55891435319283245</v>
      </c>
      <c r="AA673" s="487">
        <v>0.64432855296015223</v>
      </c>
    </row>
    <row r="674" spans="1:27" x14ac:dyDescent="0.25">
      <c r="A674" s="392" t="s">
        <v>807</v>
      </c>
      <c r="B674" s="392" t="s">
        <v>29</v>
      </c>
      <c r="C674" s="14" t="s">
        <v>84</v>
      </c>
      <c r="D674" s="14" t="s">
        <v>115</v>
      </c>
      <c r="E674" s="14" t="s">
        <v>277</v>
      </c>
      <c r="F674" s="16" t="s">
        <v>276</v>
      </c>
      <c r="G674" s="616"/>
      <c r="H674" s="616"/>
      <c r="I674" s="503">
        <v>0.80203259992555176</v>
      </c>
      <c r="J674" s="616">
        <v>1591</v>
      </c>
      <c r="K674" s="616">
        <v>799</v>
      </c>
      <c r="L674" s="487">
        <v>0.49193857578079131</v>
      </c>
      <c r="M674" s="487">
        <v>1.4276798163594142E-2</v>
      </c>
      <c r="N674" s="487">
        <v>0.46400315815798959</v>
      </c>
      <c r="O674" s="487">
        <v>0.51991199907830232</v>
      </c>
      <c r="P674" s="616">
        <v>5</v>
      </c>
      <c r="Q674" s="616">
        <v>4</v>
      </c>
      <c r="R674" s="487"/>
      <c r="S674" s="487"/>
      <c r="T674" s="487"/>
      <c r="U674" s="487"/>
      <c r="V674" s="616">
        <v>1596</v>
      </c>
      <c r="W674" s="616">
        <v>803</v>
      </c>
      <c r="X674" s="487">
        <v>0.49317618010135456</v>
      </c>
      <c r="Y674" s="487">
        <v>1.4255403889137607E-2</v>
      </c>
      <c r="Z674" s="487">
        <v>0.46527960314276046</v>
      </c>
      <c r="AA674" s="487">
        <v>0.52110482945490988</v>
      </c>
    </row>
    <row r="675" spans="1:27" x14ac:dyDescent="0.25">
      <c r="A675" s="392" t="s">
        <v>807</v>
      </c>
      <c r="B675" s="392" t="s">
        <v>29</v>
      </c>
      <c r="C675" s="14" t="s">
        <v>84</v>
      </c>
      <c r="D675" s="14" t="s">
        <v>115</v>
      </c>
      <c r="E675" s="14" t="s">
        <v>277</v>
      </c>
      <c r="F675" s="16" t="s">
        <v>279</v>
      </c>
      <c r="G675" s="616"/>
      <c r="H675" s="616"/>
      <c r="I675" s="503">
        <v>0.19796740007444819</v>
      </c>
      <c r="J675" s="616">
        <v>413</v>
      </c>
      <c r="K675" s="616">
        <v>162</v>
      </c>
      <c r="L675" s="487">
        <v>0.41543609060590775</v>
      </c>
      <c r="M675" s="487">
        <v>2.7418015924611946E-2</v>
      </c>
      <c r="N675" s="487">
        <v>0.36264905345965204</v>
      </c>
      <c r="O675" s="487">
        <v>0.46973083376405422</v>
      </c>
      <c r="P675" s="616">
        <v>6</v>
      </c>
      <c r="Q675" s="616">
        <v>4</v>
      </c>
      <c r="R675" s="487"/>
      <c r="S675" s="487"/>
      <c r="T675" s="487"/>
      <c r="U675" s="487"/>
      <c r="V675" s="616">
        <v>419</v>
      </c>
      <c r="W675" s="616">
        <v>166</v>
      </c>
      <c r="X675" s="487">
        <v>0.42074265199737243</v>
      </c>
      <c r="Y675" s="487">
        <v>2.7278582869096756E-2</v>
      </c>
      <c r="Z675" s="487">
        <v>0.36816868672935854</v>
      </c>
      <c r="AA675" s="487">
        <v>0.47471048489587475</v>
      </c>
    </row>
    <row r="676" spans="1:27" x14ac:dyDescent="0.25">
      <c r="A676" s="392" t="s">
        <v>807</v>
      </c>
      <c r="B676" s="392" t="s">
        <v>29</v>
      </c>
      <c r="C676" s="14" t="s">
        <v>84</v>
      </c>
      <c r="D676" s="14" t="s">
        <v>115</v>
      </c>
      <c r="E676" s="16" t="s">
        <v>525</v>
      </c>
      <c r="F676" s="14" t="s">
        <v>280</v>
      </c>
      <c r="G676" s="616"/>
      <c r="H676" s="616"/>
      <c r="I676" s="503">
        <v>3.6987740837448213E-2</v>
      </c>
      <c r="J676" s="616">
        <v>64</v>
      </c>
      <c r="K676" s="616">
        <v>45</v>
      </c>
      <c r="L676" s="487">
        <v>0.68875464463402603</v>
      </c>
      <c r="M676" s="487">
        <v>6.3365872243268825E-2</v>
      </c>
      <c r="N676" s="487">
        <v>0.55714430889185484</v>
      </c>
      <c r="O676" s="487">
        <v>0.80051923723592755</v>
      </c>
      <c r="P676" s="616">
        <v>10</v>
      </c>
      <c r="Q676" s="616">
        <v>7</v>
      </c>
      <c r="R676" s="487"/>
      <c r="S676" s="487"/>
      <c r="T676" s="487"/>
      <c r="U676" s="487"/>
      <c r="V676" s="616">
        <v>74</v>
      </c>
      <c r="W676" s="616">
        <v>52</v>
      </c>
      <c r="X676" s="487">
        <v>0.69426199774059338</v>
      </c>
      <c r="Y676" s="487">
        <v>5.9464678278235962E-2</v>
      </c>
      <c r="Z676" s="487">
        <v>0.57068347129786223</v>
      </c>
      <c r="AA676" s="487">
        <v>0.79961354478504343</v>
      </c>
    </row>
    <row r="677" spans="1:27" x14ac:dyDescent="0.25">
      <c r="A677" s="392" t="s">
        <v>807</v>
      </c>
      <c r="B677" s="392" t="s">
        <v>29</v>
      </c>
      <c r="C677" s="14" t="s">
        <v>84</v>
      </c>
      <c r="D677" s="14" t="s">
        <v>115</v>
      </c>
      <c r="E677" s="16" t="s">
        <v>840</v>
      </c>
      <c r="F677" s="14" t="s">
        <v>280</v>
      </c>
      <c r="G677" s="616"/>
      <c r="H677" s="616"/>
      <c r="I677" s="503">
        <v>0.96301225916255184</v>
      </c>
      <c r="J677" s="616">
        <v>1940</v>
      </c>
      <c r="K677" s="616">
        <v>916</v>
      </c>
      <c r="L677" s="487">
        <v>0.47034492828924379</v>
      </c>
      <c r="M677" s="487">
        <v>1.2907393704614722E-2</v>
      </c>
      <c r="N677" s="487">
        <v>0.44512466151799207</v>
      </c>
      <c r="O677" s="487">
        <v>0.49567987076669678</v>
      </c>
      <c r="P677" s="616">
        <v>1</v>
      </c>
      <c r="Q677" s="616">
        <v>1</v>
      </c>
      <c r="R677" s="487"/>
      <c r="S677" s="487"/>
      <c r="T677" s="487"/>
      <c r="U677" s="487"/>
      <c r="V677" s="616">
        <v>1941</v>
      </c>
      <c r="W677" s="616">
        <v>917</v>
      </c>
      <c r="X677" s="487">
        <v>0.47056256626758147</v>
      </c>
      <c r="Y677" s="487">
        <v>1.2904053014962412E-2</v>
      </c>
      <c r="Z677" s="487">
        <v>0.44534837763733215</v>
      </c>
      <c r="AA677" s="487">
        <v>0.49589052428132652</v>
      </c>
    </row>
    <row r="678" spans="1:27" x14ac:dyDescent="0.25">
      <c r="A678" s="392" t="s">
        <v>807</v>
      </c>
      <c r="B678" s="392" t="s">
        <v>29</v>
      </c>
      <c r="C678" s="14" t="s">
        <v>84</v>
      </c>
      <c r="D678" s="16" t="s">
        <v>116</v>
      </c>
      <c r="E678" s="14" t="s">
        <v>277</v>
      </c>
      <c r="F678" s="14" t="s">
        <v>280</v>
      </c>
      <c r="G678" s="616"/>
      <c r="H678" s="616"/>
      <c r="I678" s="503">
        <v>0.72922213091212151</v>
      </c>
      <c r="J678" s="616">
        <v>1646</v>
      </c>
      <c r="K678" s="616">
        <v>838</v>
      </c>
      <c r="L678" s="487">
        <v>0.53556876471274495</v>
      </c>
      <c r="M678" s="487">
        <v>1.3956014601762245E-2</v>
      </c>
      <c r="N678" s="487">
        <v>0.50816079857464758</v>
      </c>
      <c r="O678" s="487">
        <v>0.56281571094740168</v>
      </c>
      <c r="P678" s="616">
        <v>6</v>
      </c>
      <c r="Q678" s="616">
        <v>4</v>
      </c>
      <c r="R678" s="487"/>
      <c r="S678" s="487"/>
      <c r="T678" s="487"/>
      <c r="U678" s="487"/>
      <c r="V678" s="616">
        <v>1652</v>
      </c>
      <c r="W678" s="616">
        <v>842</v>
      </c>
      <c r="X678" s="487">
        <v>0.53647909663066295</v>
      </c>
      <c r="Y678" s="487">
        <v>1.3928681765128259E-2</v>
      </c>
      <c r="Z678" s="487">
        <v>0.50912279410433514</v>
      </c>
      <c r="AA678" s="487">
        <v>0.5636708602616205</v>
      </c>
    </row>
    <row r="679" spans="1:27" x14ac:dyDescent="0.25">
      <c r="A679" s="392" t="s">
        <v>807</v>
      </c>
      <c r="B679" s="392" t="s">
        <v>29</v>
      </c>
      <c r="C679" s="14" t="s">
        <v>84</v>
      </c>
      <c r="D679" s="16" t="s">
        <v>117</v>
      </c>
      <c r="E679" s="14" t="s">
        <v>277</v>
      </c>
      <c r="F679" s="14" t="s">
        <v>280</v>
      </c>
      <c r="G679" s="616"/>
      <c r="H679" s="616"/>
      <c r="I679" s="503">
        <v>0.27077786908787854</v>
      </c>
      <c r="J679" s="616">
        <v>358</v>
      </c>
      <c r="K679" s="616">
        <v>123</v>
      </c>
      <c r="L679" s="487">
        <v>0.31722363975708195</v>
      </c>
      <c r="M679" s="487">
        <v>2.6116713252949574E-2</v>
      </c>
      <c r="N679" s="487">
        <v>0.26787144222983972</v>
      </c>
      <c r="O679" s="487">
        <v>0.36989049727169288</v>
      </c>
      <c r="P679" s="616">
        <v>5</v>
      </c>
      <c r="Q679" s="616">
        <v>4</v>
      </c>
      <c r="R679" s="487"/>
      <c r="S679" s="487"/>
      <c r="T679" s="487"/>
      <c r="U679" s="487"/>
      <c r="V679" s="616">
        <v>363</v>
      </c>
      <c r="W679" s="616">
        <v>127</v>
      </c>
      <c r="X679" s="487">
        <v>0.32360204740782927</v>
      </c>
      <c r="Y679" s="487">
        <v>2.6075578031603736E-2</v>
      </c>
      <c r="Z679" s="487">
        <v>0.27424958793498716</v>
      </c>
      <c r="AA679" s="487">
        <v>0.37611029189176276</v>
      </c>
    </row>
    <row r="680" spans="1:27" x14ac:dyDescent="0.25">
      <c r="A680" s="389" t="s">
        <v>807</v>
      </c>
      <c r="B680" s="17" t="s">
        <v>92</v>
      </c>
      <c r="C680" s="20" t="s">
        <v>84</v>
      </c>
      <c r="D680" s="20" t="s">
        <v>115</v>
      </c>
      <c r="E680" s="20" t="s">
        <v>277</v>
      </c>
      <c r="F680" s="20" t="s">
        <v>280</v>
      </c>
      <c r="G680" s="614">
        <v>44</v>
      </c>
      <c r="H680" s="614">
        <v>2239</v>
      </c>
      <c r="I680" s="504">
        <v>1</v>
      </c>
      <c r="J680" s="614">
        <v>2004</v>
      </c>
      <c r="K680" s="614">
        <v>961</v>
      </c>
      <c r="L680" s="494">
        <v>0.47692930072089773</v>
      </c>
      <c r="M680" s="494">
        <v>1.2695362497461147E-2</v>
      </c>
      <c r="N680" s="494">
        <v>0.45210936274228003</v>
      </c>
      <c r="O680" s="494">
        <v>0.50183542882351184</v>
      </c>
      <c r="P680" s="614">
        <v>11</v>
      </c>
      <c r="Q680" s="614">
        <v>8</v>
      </c>
      <c r="R680" s="494"/>
      <c r="S680" s="494"/>
      <c r="T680" s="494"/>
      <c r="U680" s="494"/>
      <c r="V680" s="614">
        <v>2015</v>
      </c>
      <c r="W680" s="614">
        <v>969</v>
      </c>
      <c r="X680" s="494">
        <v>0.47883670286439051</v>
      </c>
      <c r="Y680" s="494">
        <v>1.2663783830904985E-2</v>
      </c>
      <c r="Z680" s="494">
        <v>0.45407473799843229</v>
      </c>
      <c r="AA680" s="494">
        <v>0.50367731296416685</v>
      </c>
    </row>
    <row r="681" spans="1:27" x14ac:dyDescent="0.25">
      <c r="A681" s="744" t="s">
        <v>842</v>
      </c>
      <c r="B681" s="744" t="s">
        <v>841</v>
      </c>
      <c r="C681" s="744" t="s">
        <v>25</v>
      </c>
      <c r="D681" s="744" t="s">
        <v>523</v>
      </c>
      <c r="E681" s="744" t="s">
        <v>524</v>
      </c>
      <c r="F681" s="744" t="s">
        <v>272</v>
      </c>
      <c r="G681" s="745"/>
      <c r="H681" s="745"/>
      <c r="I681" s="798"/>
      <c r="J681" s="745"/>
      <c r="K681" s="745"/>
      <c r="L681" s="481"/>
      <c r="M681" s="481"/>
      <c r="N681" s="481"/>
      <c r="O681" s="481"/>
      <c r="P681" s="745"/>
      <c r="Q681" s="745"/>
      <c r="R681" s="746"/>
      <c r="S681" s="746"/>
      <c r="T681" s="746"/>
      <c r="U681" s="746"/>
      <c r="V681" s="745"/>
      <c r="W681" s="745"/>
      <c r="X681" s="481"/>
      <c r="Y681" s="481"/>
      <c r="Z681" s="481"/>
      <c r="AA681" s="481"/>
    </row>
    <row r="682" spans="1:27" x14ac:dyDescent="0.25">
      <c r="A682" s="744" t="s">
        <v>842</v>
      </c>
      <c r="B682" s="744" t="s">
        <v>841</v>
      </c>
      <c r="C682" s="744" t="s">
        <v>25</v>
      </c>
      <c r="D682" s="744" t="s">
        <v>523</v>
      </c>
      <c r="E682" s="744" t="s">
        <v>524</v>
      </c>
      <c r="F682" s="744" t="s">
        <v>278</v>
      </c>
      <c r="G682" s="745"/>
      <c r="H682" s="745"/>
      <c r="I682" s="798"/>
      <c r="J682" s="745"/>
      <c r="K682" s="745"/>
      <c r="L682" s="481"/>
      <c r="M682" s="481"/>
      <c r="N682" s="481"/>
      <c r="O682" s="481"/>
      <c r="P682" s="745"/>
      <c r="Q682" s="745"/>
      <c r="R682" s="746"/>
      <c r="S682" s="746"/>
      <c r="T682" s="746"/>
      <c r="U682" s="746"/>
      <c r="V682" s="745"/>
      <c r="W682" s="745"/>
      <c r="X682" s="481"/>
      <c r="Y682" s="481"/>
      <c r="Z682" s="481"/>
      <c r="AA682" s="481"/>
    </row>
    <row r="683" spans="1:27" x14ac:dyDescent="0.25">
      <c r="A683" s="396" t="s">
        <v>842</v>
      </c>
      <c r="B683" s="396" t="s">
        <v>841</v>
      </c>
      <c r="C683" s="396" t="s">
        <v>25</v>
      </c>
      <c r="D683" s="396" t="s">
        <v>523</v>
      </c>
      <c r="E683" s="203" t="s">
        <v>525</v>
      </c>
      <c r="F683" s="204" t="s">
        <v>280</v>
      </c>
      <c r="G683" s="747"/>
      <c r="H683" s="747"/>
      <c r="I683" s="799"/>
      <c r="J683" s="747"/>
      <c r="K683" s="747"/>
      <c r="L683" s="482"/>
      <c r="M683" s="482"/>
      <c r="N683" s="482"/>
      <c r="O683" s="482"/>
      <c r="P683" s="747"/>
      <c r="Q683" s="747"/>
      <c r="R683" s="748"/>
      <c r="S683" s="748"/>
      <c r="T683" s="748"/>
      <c r="U683" s="748"/>
      <c r="V683" s="747"/>
      <c r="W683" s="747"/>
      <c r="X683" s="482"/>
      <c r="Y683" s="482"/>
      <c r="Z683" s="482"/>
      <c r="AA683" s="482"/>
    </row>
    <row r="684" spans="1:27" x14ac:dyDescent="0.25">
      <c r="A684" s="744" t="s">
        <v>842</v>
      </c>
      <c r="B684" s="744" t="s">
        <v>841</v>
      </c>
      <c r="C684" s="744" t="s">
        <v>25</v>
      </c>
      <c r="D684" s="744" t="s">
        <v>523</v>
      </c>
      <c r="E684" s="744" t="s">
        <v>526</v>
      </c>
      <c r="F684" s="744" t="s">
        <v>272</v>
      </c>
      <c r="G684" s="745">
        <v>30</v>
      </c>
      <c r="H684" s="745">
        <v>9.1999998092651367</v>
      </c>
      <c r="I684" s="798">
        <v>4.2088169720955193E-4</v>
      </c>
      <c r="J684" s="745">
        <v>15</v>
      </c>
      <c r="K684" s="745">
        <v>12</v>
      </c>
      <c r="L684" s="481"/>
      <c r="M684" s="481"/>
      <c r="N684" s="481"/>
      <c r="O684" s="481"/>
      <c r="P684" s="745"/>
      <c r="Q684" s="745"/>
      <c r="R684" s="746"/>
      <c r="S684" s="746"/>
      <c r="T684" s="746"/>
      <c r="U684" s="746"/>
      <c r="V684" s="745">
        <v>15</v>
      </c>
      <c r="W684" s="745">
        <v>12</v>
      </c>
      <c r="X684" s="481"/>
      <c r="Y684" s="481"/>
      <c r="Z684" s="481"/>
      <c r="AA684" s="790"/>
    </row>
    <row r="685" spans="1:27" x14ac:dyDescent="0.25">
      <c r="A685" s="744" t="s">
        <v>842</v>
      </c>
      <c r="B685" s="744" t="s">
        <v>841</v>
      </c>
      <c r="C685" s="744" t="s">
        <v>25</v>
      </c>
      <c r="D685" s="744" t="s">
        <v>523</v>
      </c>
      <c r="E685" s="744" t="s">
        <v>526</v>
      </c>
      <c r="F685" s="744" t="s">
        <v>278</v>
      </c>
      <c r="G685" s="745">
        <v>30</v>
      </c>
      <c r="H685" s="745">
        <v>9.1999998092651367</v>
      </c>
      <c r="I685" s="798">
        <v>3.0655163573101163E-4</v>
      </c>
      <c r="J685" s="745">
        <v>3</v>
      </c>
      <c r="K685" s="745">
        <v>3</v>
      </c>
      <c r="L685" s="481"/>
      <c r="M685" s="481"/>
      <c r="N685" s="481"/>
      <c r="O685" s="481"/>
      <c r="P685" s="745"/>
      <c r="Q685" s="745"/>
      <c r="R685" s="746"/>
      <c r="S685" s="746"/>
      <c r="T685" s="746"/>
      <c r="U685" s="746"/>
      <c r="V685" s="745">
        <v>3</v>
      </c>
      <c r="W685" s="745">
        <v>3</v>
      </c>
      <c r="X685" s="481"/>
      <c r="Y685" s="481"/>
      <c r="Z685" s="481"/>
      <c r="AA685" s="790"/>
    </row>
    <row r="686" spans="1:27" x14ac:dyDescent="0.25">
      <c r="A686" s="396" t="s">
        <v>842</v>
      </c>
      <c r="B686" s="396" t="s">
        <v>841</v>
      </c>
      <c r="C686" s="396" t="s">
        <v>25</v>
      </c>
      <c r="D686" s="396" t="s">
        <v>523</v>
      </c>
      <c r="E686" s="203" t="s">
        <v>527</v>
      </c>
      <c r="F686" s="204" t="s">
        <v>280</v>
      </c>
      <c r="G686" s="747">
        <v>30</v>
      </c>
      <c r="H686" s="747">
        <v>13.799999237060547</v>
      </c>
      <c r="I686" s="799">
        <v>7.2743336204439402E-4</v>
      </c>
      <c r="J686" s="747">
        <v>18</v>
      </c>
      <c r="K686" s="747">
        <v>15</v>
      </c>
      <c r="L686" s="482"/>
      <c r="M686" s="482"/>
      <c r="N686" s="482"/>
      <c r="O686" s="482"/>
      <c r="P686" s="747"/>
      <c r="Q686" s="747"/>
      <c r="R686" s="748"/>
      <c r="S686" s="748"/>
      <c r="T686" s="748"/>
      <c r="U686" s="748"/>
      <c r="V686" s="747">
        <v>18</v>
      </c>
      <c r="W686" s="747">
        <v>15</v>
      </c>
      <c r="X686" s="482"/>
      <c r="Y686" s="482"/>
      <c r="Z686" s="482"/>
      <c r="AA686" s="791"/>
    </row>
    <row r="687" spans="1:27" x14ac:dyDescent="0.25">
      <c r="A687" s="396" t="s">
        <v>842</v>
      </c>
      <c r="B687" s="396" t="s">
        <v>841</v>
      </c>
      <c r="C687" s="396" t="s">
        <v>25</v>
      </c>
      <c r="D687" s="396" t="s">
        <v>523</v>
      </c>
      <c r="E687" s="204" t="s">
        <v>277</v>
      </c>
      <c r="F687" s="203" t="s">
        <v>276</v>
      </c>
      <c r="G687" s="747">
        <v>30</v>
      </c>
      <c r="H687" s="747">
        <v>9.1999998092651367</v>
      </c>
      <c r="I687" s="799">
        <v>4.2088169720955193E-4</v>
      </c>
      <c r="J687" s="747">
        <v>15</v>
      </c>
      <c r="K687" s="747">
        <v>12</v>
      </c>
      <c r="L687" s="482"/>
      <c r="M687" s="482"/>
      <c r="N687" s="482"/>
      <c r="O687" s="482"/>
      <c r="P687" s="747"/>
      <c r="Q687" s="747"/>
      <c r="R687" s="748"/>
      <c r="S687" s="748"/>
      <c r="T687" s="748"/>
      <c r="U687" s="748"/>
      <c r="V687" s="747">
        <v>15</v>
      </c>
      <c r="W687" s="747">
        <v>12</v>
      </c>
      <c r="X687" s="482"/>
      <c r="Y687" s="482"/>
      <c r="Z687" s="482"/>
      <c r="AA687" s="791"/>
    </row>
    <row r="688" spans="1:27" x14ac:dyDescent="0.25">
      <c r="A688" s="396" t="s">
        <v>842</v>
      </c>
      <c r="B688" s="396" t="s">
        <v>841</v>
      </c>
      <c r="C688" s="396" t="s">
        <v>25</v>
      </c>
      <c r="D688" s="396" t="s">
        <v>523</v>
      </c>
      <c r="E688" s="204" t="s">
        <v>277</v>
      </c>
      <c r="F688" s="203" t="s">
        <v>279</v>
      </c>
      <c r="G688" s="747">
        <v>30</v>
      </c>
      <c r="H688" s="747">
        <v>4.5999999046325684</v>
      </c>
      <c r="I688" s="799">
        <v>3.0655163573101163E-4</v>
      </c>
      <c r="J688" s="747">
        <v>3</v>
      </c>
      <c r="K688" s="747">
        <v>3</v>
      </c>
      <c r="L688" s="482"/>
      <c r="M688" s="482"/>
      <c r="N688" s="482"/>
      <c r="O688" s="482"/>
      <c r="P688" s="747"/>
      <c r="Q688" s="747"/>
      <c r="R688" s="748"/>
      <c r="S688" s="748"/>
      <c r="T688" s="748"/>
      <c r="U688" s="748"/>
      <c r="V688" s="747">
        <v>3</v>
      </c>
      <c r="W688" s="747">
        <v>3</v>
      </c>
      <c r="X688" s="482"/>
      <c r="Y688" s="482"/>
      <c r="Z688" s="482"/>
      <c r="AA688" s="791"/>
    </row>
    <row r="689" spans="1:27" x14ac:dyDescent="0.25">
      <c r="A689" s="390" t="s">
        <v>842</v>
      </c>
      <c r="B689" s="390" t="s">
        <v>841</v>
      </c>
      <c r="C689" s="390" t="s">
        <v>25</v>
      </c>
      <c r="D689" s="68" t="s">
        <v>116</v>
      </c>
      <c r="E689" s="69" t="s">
        <v>277</v>
      </c>
      <c r="F689" s="69" t="s">
        <v>280</v>
      </c>
      <c r="G689" s="687">
        <v>30</v>
      </c>
      <c r="H689" s="687">
        <v>13.799999237060547</v>
      </c>
      <c r="I689" s="739">
        <v>7.2743336204439402E-4</v>
      </c>
      <c r="J689" s="687">
        <v>19</v>
      </c>
      <c r="K689" s="687">
        <v>16</v>
      </c>
      <c r="L689" s="484"/>
      <c r="M689" s="484"/>
      <c r="N689" s="484"/>
      <c r="O689" s="484"/>
      <c r="P689" s="687"/>
      <c r="Q689" s="687"/>
      <c r="R689" s="715"/>
      <c r="S689" s="715"/>
      <c r="T689" s="715"/>
      <c r="U689" s="715"/>
      <c r="V689" s="687">
        <v>19</v>
      </c>
      <c r="W689" s="687">
        <v>16</v>
      </c>
      <c r="X689" s="484"/>
      <c r="Y689" s="484"/>
      <c r="Z689" s="484"/>
      <c r="AA689" s="484"/>
    </row>
    <row r="690" spans="1:27" x14ac:dyDescent="0.25">
      <c r="A690" s="744" t="s">
        <v>842</v>
      </c>
      <c r="B690" s="744" t="s">
        <v>841</v>
      </c>
      <c r="C690" s="744" t="s">
        <v>25</v>
      </c>
      <c r="D690" s="744" t="s">
        <v>528</v>
      </c>
      <c r="E690" s="744" t="s">
        <v>524</v>
      </c>
      <c r="F690" s="744" t="s">
        <v>272</v>
      </c>
      <c r="G690" s="745" t="s">
        <v>445</v>
      </c>
      <c r="H690" s="745" t="s">
        <v>445</v>
      </c>
      <c r="I690" s="798" t="s">
        <v>445</v>
      </c>
      <c r="J690" s="745" t="s">
        <v>445</v>
      </c>
      <c r="K690" s="745" t="s">
        <v>445</v>
      </c>
      <c r="L690" s="481" t="s">
        <v>445</v>
      </c>
      <c r="M690" s="481" t="s">
        <v>445</v>
      </c>
      <c r="N690" s="481" t="s">
        <v>445</v>
      </c>
      <c r="O690" s="481" t="s">
        <v>445</v>
      </c>
      <c r="P690" s="745" t="s">
        <v>445</v>
      </c>
      <c r="Q690" s="745" t="s">
        <v>445</v>
      </c>
      <c r="R690" s="746" t="s">
        <v>445</v>
      </c>
      <c r="S690" s="746" t="s">
        <v>445</v>
      </c>
      <c r="T690" s="746" t="s">
        <v>445</v>
      </c>
      <c r="U690" s="746" t="s">
        <v>445</v>
      </c>
      <c r="V690" s="745" t="s">
        <v>445</v>
      </c>
      <c r="W690" s="745" t="s">
        <v>445</v>
      </c>
      <c r="X690" s="481" t="s">
        <v>445</v>
      </c>
      <c r="Y690" s="481" t="s">
        <v>445</v>
      </c>
      <c r="Z690" s="481" t="s">
        <v>445</v>
      </c>
      <c r="AA690" s="481" t="s">
        <v>445</v>
      </c>
    </row>
    <row r="691" spans="1:27" x14ac:dyDescent="0.25">
      <c r="A691" s="744" t="s">
        <v>842</v>
      </c>
      <c r="B691" s="744" t="s">
        <v>841</v>
      </c>
      <c r="C691" s="744" t="s">
        <v>25</v>
      </c>
      <c r="D691" s="744" t="s">
        <v>528</v>
      </c>
      <c r="E691" s="744" t="s">
        <v>524</v>
      </c>
      <c r="F691" s="744" t="s">
        <v>278</v>
      </c>
      <c r="G691" s="745" t="s">
        <v>445</v>
      </c>
      <c r="H691" s="745" t="s">
        <v>445</v>
      </c>
      <c r="I691" s="798" t="s">
        <v>445</v>
      </c>
      <c r="J691" s="745" t="s">
        <v>445</v>
      </c>
      <c r="K691" s="745" t="s">
        <v>445</v>
      </c>
      <c r="L691" s="481" t="s">
        <v>445</v>
      </c>
      <c r="M691" s="481" t="s">
        <v>445</v>
      </c>
      <c r="N691" s="481" t="s">
        <v>445</v>
      </c>
      <c r="O691" s="481" t="s">
        <v>445</v>
      </c>
      <c r="P691" s="745" t="s">
        <v>445</v>
      </c>
      <c r="Q691" s="745" t="s">
        <v>445</v>
      </c>
      <c r="R691" s="746" t="s">
        <v>445</v>
      </c>
      <c r="S691" s="746" t="s">
        <v>445</v>
      </c>
      <c r="T691" s="746" t="s">
        <v>445</v>
      </c>
      <c r="U691" s="746" t="s">
        <v>445</v>
      </c>
      <c r="V691" s="745" t="s">
        <v>445</v>
      </c>
      <c r="W691" s="745" t="s">
        <v>445</v>
      </c>
      <c r="X691" s="481" t="s">
        <v>445</v>
      </c>
      <c r="Y691" s="481" t="s">
        <v>445</v>
      </c>
      <c r="Z691" s="481" t="s">
        <v>445</v>
      </c>
      <c r="AA691" s="481" t="s">
        <v>445</v>
      </c>
    </row>
    <row r="692" spans="1:27" x14ac:dyDescent="0.25">
      <c r="A692" s="396" t="s">
        <v>842</v>
      </c>
      <c r="B692" s="396" t="s">
        <v>841</v>
      </c>
      <c r="C692" s="396" t="s">
        <v>25</v>
      </c>
      <c r="D692" s="396" t="s">
        <v>528</v>
      </c>
      <c r="E692" s="203" t="s">
        <v>525</v>
      </c>
      <c r="F692" s="204" t="s">
        <v>280</v>
      </c>
      <c r="G692" s="747" t="s">
        <v>445</v>
      </c>
      <c r="H692" s="747" t="s">
        <v>445</v>
      </c>
      <c r="I692" s="799" t="s">
        <v>445</v>
      </c>
      <c r="J692" s="747" t="s">
        <v>445</v>
      </c>
      <c r="K692" s="747" t="s">
        <v>445</v>
      </c>
      <c r="L692" s="482" t="s">
        <v>445</v>
      </c>
      <c r="M692" s="482" t="s">
        <v>445</v>
      </c>
      <c r="N692" s="482" t="s">
        <v>445</v>
      </c>
      <c r="O692" s="482" t="s">
        <v>445</v>
      </c>
      <c r="P692" s="747" t="s">
        <v>445</v>
      </c>
      <c r="Q692" s="747" t="s">
        <v>445</v>
      </c>
      <c r="R692" s="748" t="s">
        <v>445</v>
      </c>
      <c r="S692" s="748" t="s">
        <v>445</v>
      </c>
      <c r="T692" s="748" t="s">
        <v>445</v>
      </c>
      <c r="U692" s="748" t="s">
        <v>445</v>
      </c>
      <c r="V692" s="747" t="s">
        <v>445</v>
      </c>
      <c r="W692" s="747" t="s">
        <v>445</v>
      </c>
      <c r="X692" s="482" t="s">
        <v>445</v>
      </c>
      <c r="Y692" s="482" t="s">
        <v>445</v>
      </c>
      <c r="Z692" s="482" t="s">
        <v>445</v>
      </c>
      <c r="AA692" s="482" t="s">
        <v>445</v>
      </c>
    </row>
    <row r="693" spans="1:27" x14ac:dyDescent="0.25">
      <c r="A693" s="744" t="s">
        <v>842</v>
      </c>
      <c r="B693" s="744" t="s">
        <v>841</v>
      </c>
      <c r="C693" s="744" t="s">
        <v>25</v>
      </c>
      <c r="D693" s="744" t="s">
        <v>528</v>
      </c>
      <c r="E693" s="744" t="s">
        <v>526</v>
      </c>
      <c r="F693" s="744" t="s">
        <v>272</v>
      </c>
      <c r="G693" s="745" t="s">
        <v>445</v>
      </c>
      <c r="H693" s="745" t="s">
        <v>445</v>
      </c>
      <c r="I693" s="798" t="s">
        <v>445</v>
      </c>
      <c r="J693" s="745" t="s">
        <v>445</v>
      </c>
      <c r="K693" s="745" t="s">
        <v>445</v>
      </c>
      <c r="L693" s="481" t="s">
        <v>445</v>
      </c>
      <c r="M693" s="481" t="s">
        <v>445</v>
      </c>
      <c r="N693" s="481" t="s">
        <v>445</v>
      </c>
      <c r="O693" s="481" t="s">
        <v>445</v>
      </c>
      <c r="P693" s="745" t="s">
        <v>445</v>
      </c>
      <c r="Q693" s="745" t="s">
        <v>445</v>
      </c>
      <c r="R693" s="746" t="s">
        <v>445</v>
      </c>
      <c r="S693" s="746" t="s">
        <v>445</v>
      </c>
      <c r="T693" s="746" t="s">
        <v>445</v>
      </c>
      <c r="U693" s="746" t="s">
        <v>445</v>
      </c>
      <c r="V693" s="745" t="s">
        <v>445</v>
      </c>
      <c r="W693" s="745" t="s">
        <v>445</v>
      </c>
      <c r="X693" s="481" t="s">
        <v>445</v>
      </c>
      <c r="Y693" s="481" t="s">
        <v>445</v>
      </c>
      <c r="Z693" s="481" t="s">
        <v>445</v>
      </c>
      <c r="AA693" s="481" t="s">
        <v>445</v>
      </c>
    </row>
    <row r="694" spans="1:27" x14ac:dyDescent="0.25">
      <c r="A694" s="744" t="s">
        <v>842</v>
      </c>
      <c r="B694" s="744" t="s">
        <v>841</v>
      </c>
      <c r="C694" s="744" t="s">
        <v>25</v>
      </c>
      <c r="D694" s="744" t="s">
        <v>528</v>
      </c>
      <c r="E694" s="744" t="s">
        <v>526</v>
      </c>
      <c r="F694" s="744" t="s">
        <v>278</v>
      </c>
      <c r="G694" s="745" t="s">
        <v>445</v>
      </c>
      <c r="H694" s="745" t="s">
        <v>445</v>
      </c>
      <c r="I694" s="798" t="s">
        <v>445</v>
      </c>
      <c r="J694" s="745" t="s">
        <v>445</v>
      </c>
      <c r="K694" s="745" t="s">
        <v>445</v>
      </c>
      <c r="L694" s="481" t="s">
        <v>445</v>
      </c>
      <c r="M694" s="481" t="s">
        <v>445</v>
      </c>
      <c r="N694" s="481" t="s">
        <v>445</v>
      </c>
      <c r="O694" s="481" t="s">
        <v>445</v>
      </c>
      <c r="P694" s="745" t="s">
        <v>445</v>
      </c>
      <c r="Q694" s="745" t="s">
        <v>445</v>
      </c>
      <c r="R694" s="746" t="s">
        <v>445</v>
      </c>
      <c r="S694" s="746" t="s">
        <v>445</v>
      </c>
      <c r="T694" s="746" t="s">
        <v>445</v>
      </c>
      <c r="U694" s="746" t="s">
        <v>445</v>
      </c>
      <c r="V694" s="745" t="s">
        <v>445</v>
      </c>
      <c r="W694" s="745" t="s">
        <v>445</v>
      </c>
      <c r="X694" s="481" t="s">
        <v>445</v>
      </c>
      <c r="Y694" s="481" t="s">
        <v>445</v>
      </c>
      <c r="Z694" s="481" t="s">
        <v>445</v>
      </c>
      <c r="AA694" s="481" t="s">
        <v>445</v>
      </c>
    </row>
    <row r="695" spans="1:27" x14ac:dyDescent="0.25">
      <c r="A695" s="396" t="s">
        <v>842</v>
      </c>
      <c r="B695" s="396" t="s">
        <v>841</v>
      </c>
      <c r="C695" s="396" t="s">
        <v>25</v>
      </c>
      <c r="D695" s="396" t="s">
        <v>528</v>
      </c>
      <c r="E695" s="203" t="s">
        <v>527</v>
      </c>
      <c r="F695" s="204" t="s">
        <v>280</v>
      </c>
      <c r="G695" s="747" t="s">
        <v>445</v>
      </c>
      <c r="H695" s="747" t="s">
        <v>445</v>
      </c>
      <c r="I695" s="799" t="s">
        <v>445</v>
      </c>
      <c r="J695" s="747" t="s">
        <v>445</v>
      </c>
      <c r="K695" s="747" t="s">
        <v>445</v>
      </c>
      <c r="L695" s="482" t="s">
        <v>445</v>
      </c>
      <c r="M695" s="482" t="s">
        <v>445</v>
      </c>
      <c r="N695" s="482" t="s">
        <v>445</v>
      </c>
      <c r="O695" s="482" t="s">
        <v>445</v>
      </c>
      <c r="P695" s="747" t="s">
        <v>445</v>
      </c>
      <c r="Q695" s="747" t="s">
        <v>445</v>
      </c>
      <c r="R695" s="748" t="s">
        <v>445</v>
      </c>
      <c r="S695" s="748" t="s">
        <v>445</v>
      </c>
      <c r="T695" s="748" t="s">
        <v>445</v>
      </c>
      <c r="U695" s="748" t="s">
        <v>445</v>
      </c>
      <c r="V695" s="747" t="s">
        <v>445</v>
      </c>
      <c r="W695" s="747" t="s">
        <v>445</v>
      </c>
      <c r="X695" s="482" t="s">
        <v>445</v>
      </c>
      <c r="Y695" s="482" t="s">
        <v>445</v>
      </c>
      <c r="Z695" s="482" t="s">
        <v>445</v>
      </c>
      <c r="AA695" s="482" t="s">
        <v>445</v>
      </c>
    </row>
    <row r="696" spans="1:27" x14ac:dyDescent="0.25">
      <c r="A696" s="396" t="s">
        <v>842</v>
      </c>
      <c r="B696" s="396" t="s">
        <v>841</v>
      </c>
      <c r="C696" s="396" t="s">
        <v>25</v>
      </c>
      <c r="D696" s="396" t="s">
        <v>528</v>
      </c>
      <c r="E696" s="204" t="s">
        <v>277</v>
      </c>
      <c r="F696" s="203" t="s">
        <v>276</v>
      </c>
      <c r="G696" s="747" t="s">
        <v>445</v>
      </c>
      <c r="H696" s="747" t="s">
        <v>445</v>
      </c>
      <c r="I696" s="799" t="s">
        <v>445</v>
      </c>
      <c r="J696" s="747" t="s">
        <v>445</v>
      </c>
      <c r="K696" s="747" t="s">
        <v>445</v>
      </c>
      <c r="L696" s="482" t="s">
        <v>445</v>
      </c>
      <c r="M696" s="482" t="s">
        <v>445</v>
      </c>
      <c r="N696" s="482" t="s">
        <v>445</v>
      </c>
      <c r="O696" s="482" t="s">
        <v>445</v>
      </c>
      <c r="P696" s="747" t="s">
        <v>445</v>
      </c>
      <c r="Q696" s="747" t="s">
        <v>445</v>
      </c>
      <c r="R696" s="748" t="s">
        <v>445</v>
      </c>
      <c r="S696" s="748" t="s">
        <v>445</v>
      </c>
      <c r="T696" s="748" t="s">
        <v>445</v>
      </c>
      <c r="U696" s="748" t="s">
        <v>445</v>
      </c>
      <c r="V696" s="747" t="s">
        <v>445</v>
      </c>
      <c r="W696" s="747" t="s">
        <v>445</v>
      </c>
      <c r="X696" s="482" t="s">
        <v>445</v>
      </c>
      <c r="Y696" s="482" t="s">
        <v>445</v>
      </c>
      <c r="Z696" s="482" t="s">
        <v>445</v>
      </c>
      <c r="AA696" s="482" t="s">
        <v>445</v>
      </c>
    </row>
    <row r="697" spans="1:27" x14ac:dyDescent="0.25">
      <c r="A697" s="396" t="s">
        <v>842</v>
      </c>
      <c r="B697" s="396" t="s">
        <v>841</v>
      </c>
      <c r="C697" s="396" t="s">
        <v>25</v>
      </c>
      <c r="D697" s="396" t="s">
        <v>528</v>
      </c>
      <c r="E697" s="204" t="s">
        <v>277</v>
      </c>
      <c r="F697" s="203" t="s">
        <v>279</v>
      </c>
      <c r="G697" s="747" t="s">
        <v>445</v>
      </c>
      <c r="H697" s="747" t="s">
        <v>445</v>
      </c>
      <c r="I697" s="799" t="s">
        <v>445</v>
      </c>
      <c r="J697" s="747" t="s">
        <v>445</v>
      </c>
      <c r="K697" s="747" t="s">
        <v>445</v>
      </c>
      <c r="L697" s="482" t="s">
        <v>445</v>
      </c>
      <c r="M697" s="482" t="s">
        <v>445</v>
      </c>
      <c r="N697" s="482" t="s">
        <v>445</v>
      </c>
      <c r="O697" s="482" t="s">
        <v>445</v>
      </c>
      <c r="P697" s="747" t="s">
        <v>445</v>
      </c>
      <c r="Q697" s="747" t="s">
        <v>445</v>
      </c>
      <c r="R697" s="748" t="s">
        <v>445</v>
      </c>
      <c r="S697" s="748" t="s">
        <v>445</v>
      </c>
      <c r="T697" s="748" t="s">
        <v>445</v>
      </c>
      <c r="U697" s="748" t="s">
        <v>445</v>
      </c>
      <c r="V697" s="747" t="s">
        <v>445</v>
      </c>
      <c r="W697" s="747" t="s">
        <v>445</v>
      </c>
      <c r="X697" s="482" t="s">
        <v>445</v>
      </c>
      <c r="Y697" s="482" t="s">
        <v>445</v>
      </c>
      <c r="Z697" s="482" t="s">
        <v>445</v>
      </c>
      <c r="AA697" s="482" t="s">
        <v>445</v>
      </c>
    </row>
    <row r="698" spans="1:27" x14ac:dyDescent="0.25">
      <c r="A698" s="390" t="s">
        <v>842</v>
      </c>
      <c r="B698" s="390" t="s">
        <v>841</v>
      </c>
      <c r="C698" s="390" t="s">
        <v>25</v>
      </c>
      <c r="D698" s="68" t="s">
        <v>117</v>
      </c>
      <c r="E698" s="69" t="s">
        <v>277</v>
      </c>
      <c r="F698" s="69" t="s">
        <v>280</v>
      </c>
      <c r="G698" s="687" t="s">
        <v>445</v>
      </c>
      <c r="H698" s="687" t="s">
        <v>445</v>
      </c>
      <c r="I698" s="739" t="s">
        <v>445</v>
      </c>
      <c r="J698" s="687" t="s">
        <v>445</v>
      </c>
      <c r="K698" s="687" t="s">
        <v>445</v>
      </c>
      <c r="L698" s="484" t="s">
        <v>445</v>
      </c>
      <c r="M698" s="484" t="s">
        <v>445</v>
      </c>
      <c r="N698" s="484" t="s">
        <v>445</v>
      </c>
      <c r="O698" s="484" t="s">
        <v>445</v>
      </c>
      <c r="P698" s="687" t="s">
        <v>445</v>
      </c>
      <c r="Q698" s="687" t="s">
        <v>445</v>
      </c>
      <c r="R698" s="715" t="s">
        <v>445</v>
      </c>
      <c r="S698" s="715" t="s">
        <v>445</v>
      </c>
      <c r="T698" s="715" t="s">
        <v>445</v>
      </c>
      <c r="U698" s="715" t="s">
        <v>445</v>
      </c>
      <c r="V698" s="687" t="s">
        <v>445</v>
      </c>
      <c r="W698" s="687" t="s">
        <v>445</v>
      </c>
      <c r="X698" s="484" t="s">
        <v>445</v>
      </c>
      <c r="Y698" s="484" t="s">
        <v>445</v>
      </c>
      <c r="Z698" s="484" t="s">
        <v>445</v>
      </c>
      <c r="AA698" s="484" t="s">
        <v>445</v>
      </c>
    </row>
    <row r="699" spans="1:27" x14ac:dyDescent="0.25">
      <c r="A699" s="396" t="s">
        <v>842</v>
      </c>
      <c r="B699" s="396" t="s">
        <v>841</v>
      </c>
      <c r="C699" s="203" t="s">
        <v>89</v>
      </c>
      <c r="D699" s="204" t="s">
        <v>115</v>
      </c>
      <c r="E699" s="396" t="s">
        <v>524</v>
      </c>
      <c r="F699" s="396" t="s">
        <v>272</v>
      </c>
      <c r="G699" s="747"/>
      <c r="H699" s="747"/>
      <c r="I699" s="799"/>
      <c r="J699" s="747"/>
      <c r="K699" s="747"/>
      <c r="L699" s="482"/>
      <c r="M699" s="482"/>
      <c r="N699" s="482"/>
      <c r="O699" s="482"/>
      <c r="P699" s="747"/>
      <c r="Q699" s="747"/>
      <c r="R699" s="748"/>
      <c r="S699" s="748"/>
      <c r="T699" s="748"/>
      <c r="U699" s="748"/>
      <c r="V699" s="747"/>
      <c r="W699" s="747"/>
      <c r="X699" s="482"/>
      <c r="Y699" s="482"/>
      <c r="Z699" s="482"/>
      <c r="AA699" s="482"/>
    </row>
    <row r="700" spans="1:27" x14ac:dyDescent="0.25">
      <c r="A700" s="396" t="s">
        <v>842</v>
      </c>
      <c r="B700" s="396" t="s">
        <v>841</v>
      </c>
      <c r="C700" s="203" t="s">
        <v>89</v>
      </c>
      <c r="D700" s="204" t="s">
        <v>115</v>
      </c>
      <c r="E700" s="396" t="s">
        <v>524</v>
      </c>
      <c r="F700" s="396" t="s">
        <v>278</v>
      </c>
      <c r="G700" s="747"/>
      <c r="H700" s="747"/>
      <c r="I700" s="799"/>
      <c r="J700" s="747"/>
      <c r="K700" s="747"/>
      <c r="L700" s="482"/>
      <c r="M700" s="482"/>
      <c r="N700" s="482"/>
      <c r="O700" s="482"/>
      <c r="P700" s="747"/>
      <c r="Q700" s="747"/>
      <c r="R700" s="748"/>
      <c r="S700" s="748"/>
      <c r="T700" s="748"/>
      <c r="U700" s="748"/>
      <c r="V700" s="747"/>
      <c r="W700" s="747"/>
      <c r="X700" s="482"/>
      <c r="Y700" s="482"/>
      <c r="Z700" s="482"/>
      <c r="AA700" s="482"/>
    </row>
    <row r="701" spans="1:27" x14ac:dyDescent="0.25">
      <c r="A701" s="396" t="s">
        <v>842</v>
      </c>
      <c r="B701" s="396" t="s">
        <v>841</v>
      </c>
      <c r="C701" s="203" t="s">
        <v>89</v>
      </c>
      <c r="D701" s="204" t="s">
        <v>115</v>
      </c>
      <c r="E701" s="396" t="s">
        <v>526</v>
      </c>
      <c r="F701" s="396" t="s">
        <v>272</v>
      </c>
      <c r="G701" s="747"/>
      <c r="H701" s="747"/>
      <c r="I701" s="799"/>
      <c r="J701" s="747"/>
      <c r="K701" s="747"/>
      <c r="L701" s="482"/>
      <c r="M701" s="482"/>
      <c r="N701" s="482"/>
      <c r="O701" s="482"/>
      <c r="P701" s="747"/>
      <c r="Q701" s="747"/>
      <c r="R701" s="748"/>
      <c r="S701" s="748"/>
      <c r="T701" s="748"/>
      <c r="U701" s="748"/>
      <c r="V701" s="747"/>
      <c r="W701" s="747"/>
      <c r="X701" s="482"/>
      <c r="Y701" s="482"/>
      <c r="Z701" s="482"/>
      <c r="AA701" s="482"/>
    </row>
    <row r="702" spans="1:27" x14ac:dyDescent="0.25">
      <c r="A702" s="396" t="s">
        <v>842</v>
      </c>
      <c r="B702" s="396" t="s">
        <v>841</v>
      </c>
      <c r="C702" s="203" t="s">
        <v>89</v>
      </c>
      <c r="D702" s="204" t="s">
        <v>115</v>
      </c>
      <c r="E702" s="396" t="s">
        <v>526</v>
      </c>
      <c r="F702" s="396" t="s">
        <v>278</v>
      </c>
      <c r="G702" s="747">
        <v>30</v>
      </c>
      <c r="H702" s="747">
        <v>9.1999998092651367</v>
      </c>
      <c r="I702" s="799">
        <v>4.2088169720955193E-4</v>
      </c>
      <c r="J702" s="747">
        <v>15</v>
      </c>
      <c r="K702" s="747">
        <v>12</v>
      </c>
      <c r="L702" s="482"/>
      <c r="M702" s="482"/>
      <c r="N702" s="482">
        <v>0</v>
      </c>
      <c r="O702" s="482">
        <v>0</v>
      </c>
      <c r="P702" s="747">
        <v>0</v>
      </c>
      <c r="Q702" s="747">
        <v>0</v>
      </c>
      <c r="R702" s="748"/>
      <c r="S702" s="748"/>
      <c r="T702" s="748"/>
      <c r="U702" s="748"/>
      <c r="V702" s="747">
        <v>15</v>
      </c>
      <c r="W702" s="747">
        <v>12</v>
      </c>
      <c r="X702" s="482"/>
      <c r="Y702" s="482"/>
      <c r="Z702" s="482"/>
      <c r="AA702" s="482"/>
    </row>
    <row r="703" spans="1:27" x14ac:dyDescent="0.25">
      <c r="A703" s="390" t="s">
        <v>842</v>
      </c>
      <c r="B703" s="390" t="s">
        <v>841</v>
      </c>
      <c r="C703" s="390" t="s">
        <v>25</v>
      </c>
      <c r="D703" s="69" t="s">
        <v>115</v>
      </c>
      <c r="E703" s="68" t="s">
        <v>525</v>
      </c>
      <c r="F703" s="69" t="s">
        <v>280</v>
      </c>
      <c r="G703" s="687">
        <v>30</v>
      </c>
      <c r="H703" s="687">
        <v>9.1999998092651367</v>
      </c>
      <c r="I703" s="739">
        <v>3.0655163573101163E-4</v>
      </c>
      <c r="J703" s="687">
        <v>3</v>
      </c>
      <c r="K703" s="687">
        <v>3</v>
      </c>
      <c r="L703" s="484"/>
      <c r="M703" s="484"/>
      <c r="N703" s="484">
        <v>0</v>
      </c>
      <c r="O703" s="484">
        <v>0</v>
      </c>
      <c r="P703" s="687">
        <v>0</v>
      </c>
      <c r="Q703" s="687">
        <v>0</v>
      </c>
      <c r="R703" s="715"/>
      <c r="S703" s="715"/>
      <c r="T703" s="715"/>
      <c r="U703" s="715"/>
      <c r="V703" s="687">
        <v>3</v>
      </c>
      <c r="W703" s="687">
        <v>3</v>
      </c>
      <c r="X703" s="484"/>
      <c r="Y703" s="484"/>
      <c r="Z703" s="484"/>
      <c r="AA703" s="484"/>
    </row>
    <row r="704" spans="1:27" x14ac:dyDescent="0.25">
      <c r="A704" s="390" t="s">
        <v>842</v>
      </c>
      <c r="B704" s="390" t="s">
        <v>841</v>
      </c>
      <c r="C704" s="390" t="s">
        <v>25</v>
      </c>
      <c r="D704" s="69" t="s">
        <v>115</v>
      </c>
      <c r="E704" s="68" t="s">
        <v>527</v>
      </c>
      <c r="F704" s="69" t="s">
        <v>280</v>
      </c>
      <c r="G704" s="687">
        <v>30</v>
      </c>
      <c r="H704" s="687">
        <v>13.799999237060547</v>
      </c>
      <c r="I704" s="739">
        <v>7.2743336204439402E-4</v>
      </c>
      <c r="J704" s="687">
        <v>18</v>
      </c>
      <c r="K704" s="687">
        <v>15</v>
      </c>
      <c r="L704" s="484"/>
      <c r="M704" s="484"/>
      <c r="N704" s="484">
        <v>0</v>
      </c>
      <c r="O704" s="484">
        <v>0</v>
      </c>
      <c r="P704" s="687">
        <v>0</v>
      </c>
      <c r="Q704" s="687">
        <v>0</v>
      </c>
      <c r="R704" s="715"/>
      <c r="S704" s="715"/>
      <c r="T704" s="715"/>
      <c r="U704" s="715"/>
      <c r="V704" s="687">
        <v>18</v>
      </c>
      <c r="W704" s="687">
        <v>15</v>
      </c>
      <c r="X704" s="484"/>
      <c r="Y704" s="484"/>
      <c r="Z704" s="484"/>
      <c r="AA704" s="484"/>
    </row>
    <row r="705" spans="1:27" x14ac:dyDescent="0.25">
      <c r="A705" s="390" t="s">
        <v>842</v>
      </c>
      <c r="B705" s="390" t="s">
        <v>841</v>
      </c>
      <c r="C705" s="390" t="s">
        <v>25</v>
      </c>
      <c r="D705" s="69" t="s">
        <v>115</v>
      </c>
      <c r="E705" s="69" t="s">
        <v>277</v>
      </c>
      <c r="F705" s="68" t="s">
        <v>276</v>
      </c>
      <c r="G705" s="687">
        <v>30</v>
      </c>
      <c r="H705" s="687">
        <v>9.1999998092651367</v>
      </c>
      <c r="I705" s="739">
        <v>4.2088169720955193E-4</v>
      </c>
      <c r="J705" s="687">
        <v>15</v>
      </c>
      <c r="K705" s="687">
        <v>12</v>
      </c>
      <c r="L705" s="484"/>
      <c r="M705" s="484"/>
      <c r="N705" s="484">
        <v>0</v>
      </c>
      <c r="O705" s="484">
        <v>0</v>
      </c>
      <c r="P705" s="687">
        <v>0</v>
      </c>
      <c r="Q705" s="687">
        <v>0</v>
      </c>
      <c r="R705" s="715"/>
      <c r="S705" s="715"/>
      <c r="T705" s="715"/>
      <c r="U705" s="715"/>
      <c r="V705" s="687">
        <v>15</v>
      </c>
      <c r="W705" s="687">
        <v>12</v>
      </c>
      <c r="X705" s="484"/>
      <c r="Y705" s="484"/>
      <c r="Z705" s="484"/>
      <c r="AA705" s="484"/>
    </row>
    <row r="706" spans="1:27" x14ac:dyDescent="0.25">
      <c r="A706" s="390" t="s">
        <v>842</v>
      </c>
      <c r="B706" s="390" t="s">
        <v>841</v>
      </c>
      <c r="C706" s="390" t="s">
        <v>25</v>
      </c>
      <c r="D706" s="69" t="s">
        <v>115</v>
      </c>
      <c r="E706" s="69" t="s">
        <v>277</v>
      </c>
      <c r="F706" s="68" t="s">
        <v>279</v>
      </c>
      <c r="G706" s="687">
        <v>30</v>
      </c>
      <c r="H706" s="687">
        <v>4.5999999046325684</v>
      </c>
      <c r="I706" s="739">
        <v>3.0655163573101163E-4</v>
      </c>
      <c r="J706" s="687">
        <v>3</v>
      </c>
      <c r="K706" s="687">
        <v>3</v>
      </c>
      <c r="L706" s="484"/>
      <c r="M706" s="484"/>
      <c r="N706" s="484">
        <v>0</v>
      </c>
      <c r="O706" s="484">
        <v>0</v>
      </c>
      <c r="P706" s="687">
        <v>0</v>
      </c>
      <c r="Q706" s="687">
        <v>0</v>
      </c>
      <c r="R706" s="715"/>
      <c r="S706" s="715"/>
      <c r="T706" s="715"/>
      <c r="U706" s="715"/>
      <c r="V706" s="687">
        <v>3</v>
      </c>
      <c r="W706" s="687">
        <v>3</v>
      </c>
      <c r="X706" s="484"/>
      <c r="Y706" s="484"/>
      <c r="Z706" s="484"/>
      <c r="AA706" s="484"/>
    </row>
    <row r="707" spans="1:27" x14ac:dyDescent="0.25">
      <c r="A707" s="392" t="s">
        <v>842</v>
      </c>
      <c r="B707" s="392" t="s">
        <v>841</v>
      </c>
      <c r="C707" s="16" t="s">
        <v>89</v>
      </c>
      <c r="D707" s="14" t="s">
        <v>115</v>
      </c>
      <c r="E707" s="14" t="s">
        <v>277</v>
      </c>
      <c r="F707" s="14" t="s">
        <v>280</v>
      </c>
      <c r="G707" s="616">
        <v>30</v>
      </c>
      <c r="H707" s="616">
        <v>13.799999237060547</v>
      </c>
      <c r="I707" s="738">
        <v>7.2743336204439402E-4</v>
      </c>
      <c r="J707" s="616">
        <v>19</v>
      </c>
      <c r="K707" s="616">
        <v>16</v>
      </c>
      <c r="L707" s="487"/>
      <c r="M707" s="487"/>
      <c r="N707" s="487">
        <v>0</v>
      </c>
      <c r="O707" s="487">
        <v>0</v>
      </c>
      <c r="P707" s="616">
        <v>0</v>
      </c>
      <c r="Q707" s="616">
        <v>0</v>
      </c>
      <c r="R707" s="617"/>
      <c r="S707" s="617"/>
      <c r="T707" s="617"/>
      <c r="U707" s="617"/>
      <c r="V707" s="616">
        <v>19</v>
      </c>
      <c r="W707" s="616">
        <v>16</v>
      </c>
      <c r="X707" s="487"/>
      <c r="Y707" s="487"/>
      <c r="Z707" s="487"/>
      <c r="AA707" s="487"/>
    </row>
    <row r="708" spans="1:27" x14ac:dyDescent="0.25">
      <c r="A708" s="744" t="s">
        <v>842</v>
      </c>
      <c r="B708" s="744" t="s">
        <v>841</v>
      </c>
      <c r="C708" s="744" t="s">
        <v>87</v>
      </c>
      <c r="D708" s="744" t="s">
        <v>523</v>
      </c>
      <c r="E708" s="744" t="s">
        <v>524</v>
      </c>
      <c r="F708" s="744" t="s">
        <v>272</v>
      </c>
      <c r="G708" s="745"/>
      <c r="H708" s="745"/>
      <c r="I708" s="798"/>
      <c r="J708" s="745"/>
      <c r="K708" s="745"/>
      <c r="L708" s="481"/>
      <c r="M708" s="481"/>
      <c r="N708" s="481"/>
      <c r="O708" s="481"/>
      <c r="P708" s="745"/>
      <c r="Q708" s="745"/>
      <c r="R708" s="746"/>
      <c r="S708" s="746"/>
      <c r="T708" s="746"/>
      <c r="U708" s="746"/>
      <c r="V708" s="745"/>
      <c r="W708" s="745"/>
      <c r="X708" s="481"/>
      <c r="Y708" s="481"/>
      <c r="Z708" s="481"/>
      <c r="AA708" s="481"/>
    </row>
    <row r="709" spans="1:27" x14ac:dyDescent="0.25">
      <c r="A709" s="744" t="s">
        <v>842</v>
      </c>
      <c r="B709" s="744" t="s">
        <v>841</v>
      </c>
      <c r="C709" s="744" t="s">
        <v>87</v>
      </c>
      <c r="D709" s="744" t="s">
        <v>523</v>
      </c>
      <c r="E709" s="744" t="s">
        <v>524</v>
      </c>
      <c r="F709" s="744" t="s">
        <v>278</v>
      </c>
      <c r="G709" s="745"/>
      <c r="H709" s="745"/>
      <c r="I709" s="798"/>
      <c r="J709" s="745"/>
      <c r="K709" s="745"/>
      <c r="L709" s="481"/>
      <c r="M709" s="481"/>
      <c r="N709" s="481"/>
      <c r="O709" s="481"/>
      <c r="P709" s="745"/>
      <c r="Q709" s="745"/>
      <c r="R709" s="746"/>
      <c r="S709" s="746"/>
      <c r="T709" s="746"/>
      <c r="U709" s="746"/>
      <c r="V709" s="745"/>
      <c r="W709" s="745"/>
      <c r="X709" s="481"/>
      <c r="Y709" s="481"/>
      <c r="Z709" s="481"/>
      <c r="AA709" s="481"/>
    </row>
    <row r="710" spans="1:27" x14ac:dyDescent="0.25">
      <c r="A710" s="396" t="s">
        <v>842</v>
      </c>
      <c r="B710" s="396" t="s">
        <v>841</v>
      </c>
      <c r="C710" s="396" t="s">
        <v>87</v>
      </c>
      <c r="D710" s="396" t="s">
        <v>523</v>
      </c>
      <c r="E710" s="203" t="s">
        <v>525</v>
      </c>
      <c r="F710" s="204" t="s">
        <v>280</v>
      </c>
      <c r="G710" s="747"/>
      <c r="H710" s="747"/>
      <c r="I710" s="799"/>
      <c r="J710" s="747"/>
      <c r="K710" s="747"/>
      <c r="L710" s="482"/>
      <c r="M710" s="482"/>
      <c r="N710" s="482"/>
      <c r="O710" s="482"/>
      <c r="P710" s="747"/>
      <c r="Q710" s="747"/>
      <c r="R710" s="748"/>
      <c r="S710" s="748"/>
      <c r="T710" s="748"/>
      <c r="U710" s="748"/>
      <c r="V710" s="747"/>
      <c r="W710" s="747"/>
      <c r="X710" s="482"/>
      <c r="Y710" s="482"/>
      <c r="Z710" s="482"/>
      <c r="AA710" s="482"/>
    </row>
    <row r="711" spans="1:27" x14ac:dyDescent="0.25">
      <c r="A711" s="744" t="s">
        <v>842</v>
      </c>
      <c r="B711" s="744" t="s">
        <v>841</v>
      </c>
      <c r="C711" s="744" t="s">
        <v>87</v>
      </c>
      <c r="D711" s="744" t="s">
        <v>523</v>
      </c>
      <c r="E711" s="744" t="s">
        <v>526</v>
      </c>
      <c r="F711" s="744" t="s">
        <v>272</v>
      </c>
      <c r="G711" s="745">
        <v>30</v>
      </c>
      <c r="H711" s="745">
        <v>9.1999998092651367</v>
      </c>
      <c r="I711" s="798">
        <v>6.0436554485931993E-4</v>
      </c>
      <c r="J711" s="745">
        <v>32</v>
      </c>
      <c r="K711" s="745">
        <v>30</v>
      </c>
      <c r="L711" s="481">
        <v>0.96433878240627346</v>
      </c>
      <c r="M711" s="481">
        <v>3.5828708984710377E-2</v>
      </c>
      <c r="N711" s="481">
        <v>0.89054817495688399</v>
      </c>
      <c r="O711" s="481">
        <v>1.0381293898556629</v>
      </c>
      <c r="P711" s="745"/>
      <c r="Q711" s="745"/>
      <c r="R711" s="746"/>
      <c r="S711" s="746"/>
      <c r="T711" s="746"/>
      <c r="U711" s="746"/>
      <c r="V711" s="745">
        <v>32</v>
      </c>
      <c r="W711" s="745">
        <v>30</v>
      </c>
      <c r="X711" s="481">
        <v>0.96433878240627346</v>
      </c>
      <c r="Y711" s="481">
        <v>3.5828708984710377E-2</v>
      </c>
      <c r="Z711" s="481">
        <v>0.89054817495688399</v>
      </c>
      <c r="AA711" s="790">
        <v>1.0381293898556629</v>
      </c>
    </row>
    <row r="712" spans="1:27" x14ac:dyDescent="0.25">
      <c r="A712" s="744" t="s">
        <v>842</v>
      </c>
      <c r="B712" s="744" t="s">
        <v>841</v>
      </c>
      <c r="C712" s="744" t="s">
        <v>87</v>
      </c>
      <c r="D712" s="744" t="s">
        <v>523</v>
      </c>
      <c r="E712" s="744" t="s">
        <v>526</v>
      </c>
      <c r="F712" s="744" t="s">
        <v>278</v>
      </c>
      <c r="G712" s="745">
        <v>30</v>
      </c>
      <c r="H712" s="745">
        <v>9.1999998092651367</v>
      </c>
      <c r="I712" s="798">
        <v>3.6818706576013938E-5</v>
      </c>
      <c r="J712" s="745">
        <v>2</v>
      </c>
      <c r="K712" s="745">
        <v>2</v>
      </c>
      <c r="L712" s="481"/>
      <c r="M712" s="481"/>
      <c r="N712" s="481"/>
      <c r="O712" s="481"/>
      <c r="P712" s="745"/>
      <c r="Q712" s="745"/>
      <c r="R712" s="746"/>
      <c r="S712" s="746"/>
      <c r="T712" s="746"/>
      <c r="U712" s="746"/>
      <c r="V712" s="745">
        <v>2</v>
      </c>
      <c r="W712" s="745">
        <v>2</v>
      </c>
      <c r="X712" s="481"/>
      <c r="Y712" s="481"/>
      <c r="Z712" s="481"/>
      <c r="AA712" s="790"/>
    </row>
    <row r="713" spans="1:27" x14ac:dyDescent="0.25">
      <c r="A713" s="396" t="s">
        <v>842</v>
      </c>
      <c r="B713" s="396" t="s">
        <v>841</v>
      </c>
      <c r="C713" s="396" t="s">
        <v>87</v>
      </c>
      <c r="D713" s="396" t="s">
        <v>523</v>
      </c>
      <c r="E713" s="203" t="s">
        <v>527</v>
      </c>
      <c r="F713" s="204" t="s">
        <v>280</v>
      </c>
      <c r="G713" s="747">
        <v>30</v>
      </c>
      <c r="H713" s="747">
        <v>13.799999237060547</v>
      </c>
      <c r="I713" s="799">
        <v>6.4118427690118551E-4</v>
      </c>
      <c r="J713" s="747">
        <v>34</v>
      </c>
      <c r="K713" s="747">
        <v>32</v>
      </c>
      <c r="L713" s="482">
        <v>0.96638655541880525</v>
      </c>
      <c r="M713" s="482">
        <v>3.3742572950343483E-2</v>
      </c>
      <c r="N713" s="482">
        <v>0.89715251453472822</v>
      </c>
      <c r="O713" s="482">
        <v>1.0356205963028824</v>
      </c>
      <c r="P713" s="747"/>
      <c r="Q713" s="747"/>
      <c r="R713" s="748"/>
      <c r="S713" s="748"/>
      <c r="T713" s="748"/>
      <c r="U713" s="748"/>
      <c r="V713" s="747">
        <v>34</v>
      </c>
      <c r="W713" s="747">
        <v>32</v>
      </c>
      <c r="X713" s="482">
        <v>0.96638655541880525</v>
      </c>
      <c r="Y713" s="482">
        <v>3.3742572950343483E-2</v>
      </c>
      <c r="Z713" s="482">
        <v>0.89715251453472822</v>
      </c>
      <c r="AA713" s="791">
        <v>1.0356205963028824</v>
      </c>
    </row>
    <row r="714" spans="1:27" x14ac:dyDescent="0.25">
      <c r="A714" s="396" t="s">
        <v>842</v>
      </c>
      <c r="B714" s="396" t="s">
        <v>841</v>
      </c>
      <c r="C714" s="396" t="s">
        <v>87</v>
      </c>
      <c r="D714" s="396" t="s">
        <v>523</v>
      </c>
      <c r="E714" s="204" t="s">
        <v>277</v>
      </c>
      <c r="F714" s="203" t="s">
        <v>276</v>
      </c>
      <c r="G714" s="747">
        <v>30</v>
      </c>
      <c r="H714" s="747">
        <v>9.1999998092651367</v>
      </c>
      <c r="I714" s="799">
        <v>6.0436554485931993E-4</v>
      </c>
      <c r="J714" s="747">
        <v>32</v>
      </c>
      <c r="K714" s="747">
        <v>30</v>
      </c>
      <c r="L714" s="482">
        <v>0.96433878240627346</v>
      </c>
      <c r="M714" s="482">
        <v>3.5828708984710377E-2</v>
      </c>
      <c r="N714" s="482">
        <v>0.89054817495688399</v>
      </c>
      <c r="O714" s="482">
        <v>1.0381293898556629</v>
      </c>
      <c r="P714" s="747"/>
      <c r="Q714" s="747"/>
      <c r="R714" s="748"/>
      <c r="S714" s="748"/>
      <c r="T714" s="748"/>
      <c r="U714" s="748"/>
      <c r="V714" s="747">
        <v>32</v>
      </c>
      <c r="W714" s="747">
        <v>30</v>
      </c>
      <c r="X714" s="482">
        <v>0.96433878240627346</v>
      </c>
      <c r="Y714" s="482">
        <v>3.5828708984710377E-2</v>
      </c>
      <c r="Z714" s="482">
        <v>0.89054817495688399</v>
      </c>
      <c r="AA714" s="791">
        <v>1.0381293898556629</v>
      </c>
    </row>
    <row r="715" spans="1:27" x14ac:dyDescent="0.25">
      <c r="A715" s="396" t="s">
        <v>842</v>
      </c>
      <c r="B715" s="396" t="s">
        <v>841</v>
      </c>
      <c r="C715" s="396" t="s">
        <v>87</v>
      </c>
      <c r="D715" s="396" t="s">
        <v>523</v>
      </c>
      <c r="E715" s="204" t="s">
        <v>277</v>
      </c>
      <c r="F715" s="203" t="s">
        <v>279</v>
      </c>
      <c r="G715" s="747">
        <v>30</v>
      </c>
      <c r="H715" s="747">
        <v>4.5999999046325684</v>
      </c>
      <c r="I715" s="799">
        <v>3.6818706576013938E-5</v>
      </c>
      <c r="J715" s="747">
        <v>2</v>
      </c>
      <c r="K715" s="747">
        <v>2</v>
      </c>
      <c r="L715" s="482"/>
      <c r="M715" s="482"/>
      <c r="N715" s="482"/>
      <c r="O715" s="482"/>
      <c r="P715" s="747"/>
      <c r="Q715" s="747"/>
      <c r="R715" s="748"/>
      <c r="S715" s="748"/>
      <c r="T715" s="748"/>
      <c r="U715" s="748"/>
      <c r="V715" s="747">
        <v>2</v>
      </c>
      <c r="W715" s="747">
        <v>2</v>
      </c>
      <c r="X715" s="482"/>
      <c r="Y715" s="482"/>
      <c r="Z715" s="482"/>
      <c r="AA715" s="791"/>
    </row>
    <row r="716" spans="1:27" x14ac:dyDescent="0.25">
      <c r="A716" s="390" t="s">
        <v>842</v>
      </c>
      <c r="B716" s="390" t="s">
        <v>841</v>
      </c>
      <c r="C716" s="390" t="s">
        <v>87</v>
      </c>
      <c r="D716" s="68" t="s">
        <v>116</v>
      </c>
      <c r="E716" s="69" t="s">
        <v>277</v>
      </c>
      <c r="F716" s="69" t="s">
        <v>280</v>
      </c>
      <c r="G716" s="687">
        <v>30</v>
      </c>
      <c r="H716" s="687">
        <v>13.799999237060547</v>
      </c>
      <c r="I716" s="739">
        <v>6.4118427690118551E-4</v>
      </c>
      <c r="J716" s="687">
        <v>34</v>
      </c>
      <c r="K716" s="687">
        <v>32</v>
      </c>
      <c r="L716" s="484">
        <v>0.96638655541880525</v>
      </c>
      <c r="M716" s="484">
        <v>3.3742572950343483E-2</v>
      </c>
      <c r="N716" s="484">
        <v>0.89715251453472822</v>
      </c>
      <c r="O716" s="484">
        <v>1.0356205963028824</v>
      </c>
      <c r="P716" s="687"/>
      <c r="Q716" s="687"/>
      <c r="R716" s="715"/>
      <c r="S716" s="715"/>
      <c r="T716" s="715"/>
      <c r="U716" s="715"/>
      <c r="V716" s="687">
        <v>34</v>
      </c>
      <c r="W716" s="687">
        <v>32</v>
      </c>
      <c r="X716" s="484">
        <v>0.96638655541880525</v>
      </c>
      <c r="Y716" s="484">
        <v>3.3742572950343483E-2</v>
      </c>
      <c r="Z716" s="484">
        <v>0.89715251453472822</v>
      </c>
      <c r="AA716" s="484">
        <v>1.0356205963028824</v>
      </c>
    </row>
    <row r="717" spans="1:27" x14ac:dyDescent="0.25">
      <c r="A717" s="744" t="s">
        <v>842</v>
      </c>
      <c r="B717" s="744" t="s">
        <v>841</v>
      </c>
      <c r="C717" s="744" t="s">
        <v>87</v>
      </c>
      <c r="D717" s="744" t="s">
        <v>528</v>
      </c>
      <c r="E717" s="744" t="s">
        <v>524</v>
      </c>
      <c r="F717" s="744" t="s">
        <v>272</v>
      </c>
      <c r="G717" s="745" t="s">
        <v>445</v>
      </c>
      <c r="H717" s="745" t="s">
        <v>445</v>
      </c>
      <c r="I717" s="798" t="s">
        <v>445</v>
      </c>
      <c r="J717" s="745" t="s">
        <v>445</v>
      </c>
      <c r="K717" s="745" t="s">
        <v>445</v>
      </c>
      <c r="L717" s="481" t="s">
        <v>445</v>
      </c>
      <c r="M717" s="481" t="s">
        <v>445</v>
      </c>
      <c r="N717" s="481" t="s">
        <v>445</v>
      </c>
      <c r="O717" s="481" t="s">
        <v>445</v>
      </c>
      <c r="P717" s="745" t="s">
        <v>445</v>
      </c>
      <c r="Q717" s="745" t="s">
        <v>445</v>
      </c>
      <c r="R717" s="746" t="s">
        <v>445</v>
      </c>
      <c r="S717" s="746" t="s">
        <v>445</v>
      </c>
      <c r="T717" s="746" t="s">
        <v>445</v>
      </c>
      <c r="U717" s="746" t="s">
        <v>445</v>
      </c>
      <c r="V717" s="745" t="s">
        <v>445</v>
      </c>
      <c r="W717" s="745" t="s">
        <v>445</v>
      </c>
      <c r="X717" s="481" t="s">
        <v>445</v>
      </c>
      <c r="Y717" s="481" t="s">
        <v>445</v>
      </c>
      <c r="Z717" s="481" t="s">
        <v>445</v>
      </c>
      <c r="AA717" s="481" t="s">
        <v>445</v>
      </c>
    </row>
    <row r="718" spans="1:27" x14ac:dyDescent="0.25">
      <c r="A718" s="744" t="s">
        <v>842</v>
      </c>
      <c r="B718" s="744" t="s">
        <v>841</v>
      </c>
      <c r="C718" s="744" t="s">
        <v>87</v>
      </c>
      <c r="D718" s="744" t="s">
        <v>528</v>
      </c>
      <c r="E718" s="744" t="s">
        <v>524</v>
      </c>
      <c r="F718" s="744" t="s">
        <v>278</v>
      </c>
      <c r="G718" s="745" t="s">
        <v>445</v>
      </c>
      <c r="H718" s="745" t="s">
        <v>445</v>
      </c>
      <c r="I718" s="798" t="s">
        <v>445</v>
      </c>
      <c r="J718" s="745" t="s">
        <v>445</v>
      </c>
      <c r="K718" s="745" t="s">
        <v>445</v>
      </c>
      <c r="L718" s="481" t="s">
        <v>445</v>
      </c>
      <c r="M718" s="481" t="s">
        <v>445</v>
      </c>
      <c r="N718" s="481" t="s">
        <v>445</v>
      </c>
      <c r="O718" s="481" t="s">
        <v>445</v>
      </c>
      <c r="P718" s="745" t="s">
        <v>445</v>
      </c>
      <c r="Q718" s="745" t="s">
        <v>445</v>
      </c>
      <c r="R718" s="746" t="s">
        <v>445</v>
      </c>
      <c r="S718" s="746" t="s">
        <v>445</v>
      </c>
      <c r="T718" s="746" t="s">
        <v>445</v>
      </c>
      <c r="U718" s="746" t="s">
        <v>445</v>
      </c>
      <c r="V718" s="745" t="s">
        <v>445</v>
      </c>
      <c r="W718" s="745" t="s">
        <v>445</v>
      </c>
      <c r="X718" s="481" t="s">
        <v>445</v>
      </c>
      <c r="Y718" s="481" t="s">
        <v>445</v>
      </c>
      <c r="Z718" s="481" t="s">
        <v>445</v>
      </c>
      <c r="AA718" s="481" t="s">
        <v>445</v>
      </c>
    </row>
    <row r="719" spans="1:27" x14ac:dyDescent="0.25">
      <c r="A719" s="396" t="s">
        <v>842</v>
      </c>
      <c r="B719" s="396" t="s">
        <v>841</v>
      </c>
      <c r="C719" s="396" t="s">
        <v>87</v>
      </c>
      <c r="D719" s="396" t="s">
        <v>528</v>
      </c>
      <c r="E719" s="203" t="s">
        <v>525</v>
      </c>
      <c r="F719" s="204" t="s">
        <v>280</v>
      </c>
      <c r="G719" s="747" t="s">
        <v>445</v>
      </c>
      <c r="H719" s="747" t="s">
        <v>445</v>
      </c>
      <c r="I719" s="799" t="s">
        <v>445</v>
      </c>
      <c r="J719" s="747" t="s">
        <v>445</v>
      </c>
      <c r="K719" s="747" t="s">
        <v>445</v>
      </c>
      <c r="L719" s="482" t="s">
        <v>445</v>
      </c>
      <c r="M719" s="482" t="s">
        <v>445</v>
      </c>
      <c r="N719" s="482" t="s">
        <v>445</v>
      </c>
      <c r="O719" s="482" t="s">
        <v>445</v>
      </c>
      <c r="P719" s="747" t="s">
        <v>445</v>
      </c>
      <c r="Q719" s="747" t="s">
        <v>445</v>
      </c>
      <c r="R719" s="748" t="s">
        <v>445</v>
      </c>
      <c r="S719" s="748" t="s">
        <v>445</v>
      </c>
      <c r="T719" s="748" t="s">
        <v>445</v>
      </c>
      <c r="U719" s="748" t="s">
        <v>445</v>
      </c>
      <c r="V719" s="747" t="s">
        <v>445</v>
      </c>
      <c r="W719" s="747" t="s">
        <v>445</v>
      </c>
      <c r="X719" s="482" t="s">
        <v>445</v>
      </c>
      <c r="Y719" s="482" t="s">
        <v>445</v>
      </c>
      <c r="Z719" s="482" t="s">
        <v>445</v>
      </c>
      <c r="AA719" s="482" t="s">
        <v>445</v>
      </c>
    </row>
    <row r="720" spans="1:27" x14ac:dyDescent="0.25">
      <c r="A720" s="744" t="s">
        <v>842</v>
      </c>
      <c r="B720" s="744" t="s">
        <v>841</v>
      </c>
      <c r="C720" s="744" t="s">
        <v>87</v>
      </c>
      <c r="D720" s="744" t="s">
        <v>528</v>
      </c>
      <c r="E720" s="744" t="s">
        <v>526</v>
      </c>
      <c r="F720" s="744" t="s">
        <v>272</v>
      </c>
      <c r="G720" s="745" t="s">
        <v>445</v>
      </c>
      <c r="H720" s="745" t="s">
        <v>445</v>
      </c>
      <c r="I720" s="798" t="s">
        <v>445</v>
      </c>
      <c r="J720" s="745" t="s">
        <v>445</v>
      </c>
      <c r="K720" s="745" t="s">
        <v>445</v>
      </c>
      <c r="L720" s="481" t="s">
        <v>445</v>
      </c>
      <c r="M720" s="481" t="s">
        <v>445</v>
      </c>
      <c r="N720" s="481" t="s">
        <v>445</v>
      </c>
      <c r="O720" s="481" t="s">
        <v>445</v>
      </c>
      <c r="P720" s="745" t="s">
        <v>445</v>
      </c>
      <c r="Q720" s="745" t="s">
        <v>445</v>
      </c>
      <c r="R720" s="746" t="s">
        <v>445</v>
      </c>
      <c r="S720" s="746" t="s">
        <v>445</v>
      </c>
      <c r="T720" s="746" t="s">
        <v>445</v>
      </c>
      <c r="U720" s="746" t="s">
        <v>445</v>
      </c>
      <c r="V720" s="745" t="s">
        <v>445</v>
      </c>
      <c r="W720" s="745" t="s">
        <v>445</v>
      </c>
      <c r="X720" s="481" t="s">
        <v>445</v>
      </c>
      <c r="Y720" s="481" t="s">
        <v>445</v>
      </c>
      <c r="Z720" s="481" t="s">
        <v>445</v>
      </c>
      <c r="AA720" s="481" t="s">
        <v>445</v>
      </c>
    </row>
    <row r="721" spans="1:27" x14ac:dyDescent="0.25">
      <c r="A721" s="744" t="s">
        <v>842</v>
      </c>
      <c r="B721" s="744" t="s">
        <v>841</v>
      </c>
      <c r="C721" s="744" t="s">
        <v>87</v>
      </c>
      <c r="D721" s="744" t="s">
        <v>528</v>
      </c>
      <c r="E721" s="744" t="s">
        <v>526</v>
      </c>
      <c r="F721" s="744" t="s">
        <v>278</v>
      </c>
      <c r="G721" s="745" t="s">
        <v>445</v>
      </c>
      <c r="H721" s="745" t="s">
        <v>445</v>
      </c>
      <c r="I721" s="798" t="s">
        <v>445</v>
      </c>
      <c r="J721" s="745" t="s">
        <v>445</v>
      </c>
      <c r="K721" s="745" t="s">
        <v>445</v>
      </c>
      <c r="L721" s="481" t="s">
        <v>445</v>
      </c>
      <c r="M721" s="481" t="s">
        <v>445</v>
      </c>
      <c r="N721" s="481" t="s">
        <v>445</v>
      </c>
      <c r="O721" s="481" t="s">
        <v>445</v>
      </c>
      <c r="P721" s="745" t="s">
        <v>445</v>
      </c>
      <c r="Q721" s="745" t="s">
        <v>445</v>
      </c>
      <c r="R721" s="746" t="s">
        <v>445</v>
      </c>
      <c r="S721" s="746" t="s">
        <v>445</v>
      </c>
      <c r="T721" s="746" t="s">
        <v>445</v>
      </c>
      <c r="U721" s="746" t="s">
        <v>445</v>
      </c>
      <c r="V721" s="745" t="s">
        <v>445</v>
      </c>
      <c r="W721" s="745" t="s">
        <v>445</v>
      </c>
      <c r="X721" s="481" t="s">
        <v>445</v>
      </c>
      <c r="Y721" s="481" t="s">
        <v>445</v>
      </c>
      <c r="Z721" s="481" t="s">
        <v>445</v>
      </c>
      <c r="AA721" s="481" t="s">
        <v>445</v>
      </c>
    </row>
    <row r="722" spans="1:27" x14ac:dyDescent="0.25">
      <c r="A722" s="396" t="s">
        <v>842</v>
      </c>
      <c r="B722" s="396" t="s">
        <v>841</v>
      </c>
      <c r="C722" s="396" t="s">
        <v>87</v>
      </c>
      <c r="D722" s="396" t="s">
        <v>528</v>
      </c>
      <c r="E722" s="203" t="s">
        <v>527</v>
      </c>
      <c r="F722" s="204" t="s">
        <v>280</v>
      </c>
      <c r="G722" s="747" t="s">
        <v>445</v>
      </c>
      <c r="H722" s="747" t="s">
        <v>445</v>
      </c>
      <c r="I722" s="799" t="s">
        <v>445</v>
      </c>
      <c r="J722" s="747" t="s">
        <v>445</v>
      </c>
      <c r="K722" s="747" t="s">
        <v>445</v>
      </c>
      <c r="L722" s="482" t="s">
        <v>445</v>
      </c>
      <c r="M722" s="482" t="s">
        <v>445</v>
      </c>
      <c r="N722" s="482" t="s">
        <v>445</v>
      </c>
      <c r="O722" s="482" t="s">
        <v>445</v>
      </c>
      <c r="P722" s="747" t="s">
        <v>445</v>
      </c>
      <c r="Q722" s="747" t="s">
        <v>445</v>
      </c>
      <c r="R722" s="748" t="s">
        <v>445</v>
      </c>
      <c r="S722" s="748" t="s">
        <v>445</v>
      </c>
      <c r="T722" s="748" t="s">
        <v>445</v>
      </c>
      <c r="U722" s="748" t="s">
        <v>445</v>
      </c>
      <c r="V722" s="747" t="s">
        <v>445</v>
      </c>
      <c r="W722" s="747" t="s">
        <v>445</v>
      </c>
      <c r="X722" s="482" t="s">
        <v>445</v>
      </c>
      <c r="Y722" s="482" t="s">
        <v>445</v>
      </c>
      <c r="Z722" s="482" t="s">
        <v>445</v>
      </c>
      <c r="AA722" s="482" t="s">
        <v>445</v>
      </c>
    </row>
    <row r="723" spans="1:27" x14ac:dyDescent="0.25">
      <c r="A723" s="396" t="s">
        <v>842</v>
      </c>
      <c r="B723" s="396" t="s">
        <v>841</v>
      </c>
      <c r="C723" s="396" t="s">
        <v>87</v>
      </c>
      <c r="D723" s="396" t="s">
        <v>528</v>
      </c>
      <c r="E723" s="204" t="s">
        <v>277</v>
      </c>
      <c r="F723" s="203" t="s">
        <v>276</v>
      </c>
      <c r="G723" s="747" t="s">
        <v>445</v>
      </c>
      <c r="H723" s="747" t="s">
        <v>445</v>
      </c>
      <c r="I723" s="799" t="s">
        <v>445</v>
      </c>
      <c r="J723" s="747" t="s">
        <v>445</v>
      </c>
      <c r="K723" s="747" t="s">
        <v>445</v>
      </c>
      <c r="L723" s="482" t="s">
        <v>445</v>
      </c>
      <c r="M723" s="482" t="s">
        <v>445</v>
      </c>
      <c r="N723" s="482" t="s">
        <v>445</v>
      </c>
      <c r="O723" s="482" t="s">
        <v>445</v>
      </c>
      <c r="P723" s="747" t="s">
        <v>445</v>
      </c>
      <c r="Q723" s="747" t="s">
        <v>445</v>
      </c>
      <c r="R723" s="748" t="s">
        <v>445</v>
      </c>
      <c r="S723" s="748" t="s">
        <v>445</v>
      </c>
      <c r="T723" s="748" t="s">
        <v>445</v>
      </c>
      <c r="U723" s="748" t="s">
        <v>445</v>
      </c>
      <c r="V723" s="747" t="s">
        <v>445</v>
      </c>
      <c r="W723" s="747" t="s">
        <v>445</v>
      </c>
      <c r="X723" s="482" t="s">
        <v>445</v>
      </c>
      <c r="Y723" s="482" t="s">
        <v>445</v>
      </c>
      <c r="Z723" s="482" t="s">
        <v>445</v>
      </c>
      <c r="AA723" s="482" t="s">
        <v>445</v>
      </c>
    </row>
    <row r="724" spans="1:27" x14ac:dyDescent="0.25">
      <c r="A724" s="396" t="s">
        <v>842</v>
      </c>
      <c r="B724" s="396" t="s">
        <v>841</v>
      </c>
      <c r="C724" s="396" t="s">
        <v>87</v>
      </c>
      <c r="D724" s="396" t="s">
        <v>528</v>
      </c>
      <c r="E724" s="204" t="s">
        <v>277</v>
      </c>
      <c r="F724" s="203" t="s">
        <v>279</v>
      </c>
      <c r="G724" s="747" t="s">
        <v>445</v>
      </c>
      <c r="H724" s="747" t="s">
        <v>445</v>
      </c>
      <c r="I724" s="799" t="s">
        <v>445</v>
      </c>
      <c r="J724" s="747" t="s">
        <v>445</v>
      </c>
      <c r="K724" s="747" t="s">
        <v>445</v>
      </c>
      <c r="L724" s="482" t="s">
        <v>445</v>
      </c>
      <c r="M724" s="482" t="s">
        <v>445</v>
      </c>
      <c r="N724" s="482" t="s">
        <v>445</v>
      </c>
      <c r="O724" s="482" t="s">
        <v>445</v>
      </c>
      <c r="P724" s="747" t="s">
        <v>445</v>
      </c>
      <c r="Q724" s="747" t="s">
        <v>445</v>
      </c>
      <c r="R724" s="748" t="s">
        <v>445</v>
      </c>
      <c r="S724" s="748" t="s">
        <v>445</v>
      </c>
      <c r="T724" s="748" t="s">
        <v>445</v>
      </c>
      <c r="U724" s="748" t="s">
        <v>445</v>
      </c>
      <c r="V724" s="747" t="s">
        <v>445</v>
      </c>
      <c r="W724" s="747" t="s">
        <v>445</v>
      </c>
      <c r="X724" s="482" t="s">
        <v>445</v>
      </c>
      <c r="Y724" s="482" t="s">
        <v>445</v>
      </c>
      <c r="Z724" s="482" t="s">
        <v>445</v>
      </c>
      <c r="AA724" s="482" t="s">
        <v>445</v>
      </c>
    </row>
    <row r="725" spans="1:27" x14ac:dyDescent="0.25">
      <c r="A725" s="390" t="s">
        <v>842</v>
      </c>
      <c r="B725" s="390" t="s">
        <v>841</v>
      </c>
      <c r="C725" s="390" t="s">
        <v>87</v>
      </c>
      <c r="D725" s="68" t="s">
        <v>117</v>
      </c>
      <c r="E725" s="69" t="s">
        <v>277</v>
      </c>
      <c r="F725" s="69" t="s">
        <v>280</v>
      </c>
      <c r="G725" s="687" t="s">
        <v>445</v>
      </c>
      <c r="H725" s="687" t="s">
        <v>445</v>
      </c>
      <c r="I725" s="739" t="s">
        <v>445</v>
      </c>
      <c r="J725" s="687" t="s">
        <v>445</v>
      </c>
      <c r="K725" s="687" t="s">
        <v>445</v>
      </c>
      <c r="L725" s="484" t="s">
        <v>445</v>
      </c>
      <c r="M725" s="484" t="s">
        <v>445</v>
      </c>
      <c r="N725" s="484" t="s">
        <v>445</v>
      </c>
      <c r="O725" s="484" t="s">
        <v>445</v>
      </c>
      <c r="P725" s="687" t="s">
        <v>445</v>
      </c>
      <c r="Q725" s="687" t="s">
        <v>445</v>
      </c>
      <c r="R725" s="715" t="s">
        <v>445</v>
      </c>
      <c r="S725" s="715" t="s">
        <v>445</v>
      </c>
      <c r="T725" s="715" t="s">
        <v>445</v>
      </c>
      <c r="U725" s="715" t="s">
        <v>445</v>
      </c>
      <c r="V725" s="687" t="s">
        <v>445</v>
      </c>
      <c r="W725" s="687" t="s">
        <v>445</v>
      </c>
      <c r="X725" s="484" t="s">
        <v>445</v>
      </c>
      <c r="Y725" s="484" t="s">
        <v>445</v>
      </c>
      <c r="Z725" s="484" t="s">
        <v>445</v>
      </c>
      <c r="AA725" s="484" t="s">
        <v>445</v>
      </c>
    </row>
    <row r="726" spans="1:27" x14ac:dyDescent="0.25">
      <c r="A726" s="396" t="s">
        <v>842</v>
      </c>
      <c r="B726" s="396" t="s">
        <v>841</v>
      </c>
      <c r="C726" s="203" t="s">
        <v>91</v>
      </c>
      <c r="D726" s="204" t="s">
        <v>115</v>
      </c>
      <c r="E726" s="396" t="s">
        <v>524</v>
      </c>
      <c r="F726" s="396" t="s">
        <v>272</v>
      </c>
      <c r="G726" s="747">
        <v>0</v>
      </c>
      <c r="H726" s="747">
        <v>0</v>
      </c>
      <c r="I726" s="799">
        <v>0</v>
      </c>
      <c r="J726" s="747">
        <v>0</v>
      </c>
      <c r="K726" s="747">
        <v>0</v>
      </c>
      <c r="L726" s="482"/>
      <c r="M726" s="482"/>
      <c r="N726" s="482">
        <v>0</v>
      </c>
      <c r="O726" s="482">
        <v>0</v>
      </c>
      <c r="P726" s="747">
        <v>0</v>
      </c>
      <c r="Q726" s="747">
        <v>0</v>
      </c>
      <c r="R726" s="748"/>
      <c r="S726" s="748"/>
      <c r="T726" s="748"/>
      <c r="U726" s="748"/>
      <c r="V726" s="747">
        <v>0</v>
      </c>
      <c r="W726" s="747">
        <v>0</v>
      </c>
      <c r="X726" s="482"/>
      <c r="Y726" s="482"/>
      <c r="Z726" s="482"/>
      <c r="AA726" s="482"/>
    </row>
    <row r="727" spans="1:27" x14ac:dyDescent="0.25">
      <c r="A727" s="396" t="s">
        <v>842</v>
      </c>
      <c r="B727" s="396" t="s">
        <v>841</v>
      </c>
      <c r="C727" s="203" t="s">
        <v>91</v>
      </c>
      <c r="D727" s="204" t="s">
        <v>115</v>
      </c>
      <c r="E727" s="396" t="s">
        <v>524</v>
      </c>
      <c r="F727" s="396" t="s">
        <v>278</v>
      </c>
      <c r="G727" s="747">
        <v>0</v>
      </c>
      <c r="H727" s="747">
        <v>0</v>
      </c>
      <c r="I727" s="799">
        <v>0</v>
      </c>
      <c r="J727" s="747">
        <v>0</v>
      </c>
      <c r="K727" s="747">
        <v>0</v>
      </c>
      <c r="L727" s="482"/>
      <c r="M727" s="482"/>
      <c r="N727" s="482">
        <v>0</v>
      </c>
      <c r="O727" s="482">
        <v>0</v>
      </c>
      <c r="P727" s="747">
        <v>0</v>
      </c>
      <c r="Q727" s="747">
        <v>0</v>
      </c>
      <c r="R727" s="748"/>
      <c r="S727" s="748"/>
      <c r="T727" s="748"/>
      <c r="U727" s="748"/>
      <c r="V727" s="747">
        <v>0</v>
      </c>
      <c r="W727" s="747">
        <v>0</v>
      </c>
      <c r="X727" s="482"/>
      <c r="Y727" s="482"/>
      <c r="Z727" s="482"/>
      <c r="AA727" s="482"/>
    </row>
    <row r="728" spans="1:27" x14ac:dyDescent="0.25">
      <c r="A728" s="396" t="s">
        <v>842</v>
      </c>
      <c r="B728" s="396" t="s">
        <v>841</v>
      </c>
      <c r="C728" s="203" t="s">
        <v>91</v>
      </c>
      <c r="D728" s="204" t="s">
        <v>115</v>
      </c>
      <c r="E728" s="396" t="s">
        <v>526</v>
      </c>
      <c r="F728" s="396" t="s">
        <v>272</v>
      </c>
      <c r="G728" s="747">
        <v>0</v>
      </c>
      <c r="H728" s="747">
        <v>0</v>
      </c>
      <c r="I728" s="799">
        <v>0</v>
      </c>
      <c r="J728" s="747">
        <v>0</v>
      </c>
      <c r="K728" s="747">
        <v>0</v>
      </c>
      <c r="L728" s="482"/>
      <c r="M728" s="482"/>
      <c r="N728" s="482">
        <v>0</v>
      </c>
      <c r="O728" s="482">
        <v>0</v>
      </c>
      <c r="P728" s="747">
        <v>0</v>
      </c>
      <c r="Q728" s="747">
        <v>0</v>
      </c>
      <c r="R728" s="748"/>
      <c r="S728" s="748"/>
      <c r="T728" s="748"/>
      <c r="U728" s="748"/>
      <c r="V728" s="747">
        <v>0</v>
      </c>
      <c r="W728" s="747">
        <v>0</v>
      </c>
      <c r="X728" s="482"/>
      <c r="Y728" s="482"/>
      <c r="Z728" s="482"/>
      <c r="AA728" s="482"/>
    </row>
    <row r="729" spans="1:27" x14ac:dyDescent="0.25">
      <c r="A729" s="396" t="s">
        <v>842</v>
      </c>
      <c r="B729" s="396" t="s">
        <v>841</v>
      </c>
      <c r="C729" s="203" t="s">
        <v>91</v>
      </c>
      <c r="D729" s="204" t="s">
        <v>115</v>
      </c>
      <c r="E729" s="396" t="s">
        <v>526</v>
      </c>
      <c r="F729" s="396" t="s">
        <v>278</v>
      </c>
      <c r="G729" s="747">
        <v>30</v>
      </c>
      <c r="H729" s="747">
        <v>9.1999998092651367</v>
      </c>
      <c r="I729" s="799">
        <v>6.0436554485931993E-4</v>
      </c>
      <c r="J729" s="747">
        <v>32</v>
      </c>
      <c r="K729" s="747">
        <v>30</v>
      </c>
      <c r="L729" s="482">
        <v>0.96433878240627346</v>
      </c>
      <c r="M729" s="482">
        <v>3.5828708984710377E-2</v>
      </c>
      <c r="N729" s="482">
        <v>0.89054817495688399</v>
      </c>
      <c r="O729" s="482">
        <v>1.0381293898556629</v>
      </c>
      <c r="P729" s="747">
        <v>0</v>
      </c>
      <c r="Q729" s="747">
        <v>0</v>
      </c>
      <c r="R729" s="748"/>
      <c r="S729" s="748"/>
      <c r="T729" s="748"/>
      <c r="U729" s="748"/>
      <c r="V729" s="747">
        <v>32</v>
      </c>
      <c r="W729" s="747">
        <v>30</v>
      </c>
      <c r="X729" s="482">
        <v>0.96433878240627346</v>
      </c>
      <c r="Y729" s="482">
        <v>3.5828708984710377E-2</v>
      </c>
      <c r="Z729" s="482">
        <v>0.89054817495688399</v>
      </c>
      <c r="AA729" s="482">
        <v>1.0381293898556629</v>
      </c>
    </row>
    <row r="730" spans="1:27" x14ac:dyDescent="0.25">
      <c r="A730" s="390" t="s">
        <v>842</v>
      </c>
      <c r="B730" s="390" t="s">
        <v>841</v>
      </c>
      <c r="C730" s="390" t="s">
        <v>87</v>
      </c>
      <c r="D730" s="69" t="s">
        <v>115</v>
      </c>
      <c r="E730" s="68" t="s">
        <v>525</v>
      </c>
      <c r="F730" s="69" t="s">
        <v>280</v>
      </c>
      <c r="G730" s="687">
        <v>30</v>
      </c>
      <c r="H730" s="687">
        <v>9.1999998092651367</v>
      </c>
      <c r="I730" s="739">
        <v>3.6818706576013938E-5</v>
      </c>
      <c r="J730" s="687">
        <v>2</v>
      </c>
      <c r="K730" s="687">
        <v>2</v>
      </c>
      <c r="L730" s="484"/>
      <c r="M730" s="484"/>
      <c r="N730" s="484">
        <v>0</v>
      </c>
      <c r="O730" s="484">
        <v>0</v>
      </c>
      <c r="P730" s="687">
        <v>0</v>
      </c>
      <c r="Q730" s="687">
        <v>0</v>
      </c>
      <c r="R730" s="715"/>
      <c r="S730" s="715"/>
      <c r="T730" s="715"/>
      <c r="U730" s="715"/>
      <c r="V730" s="687">
        <v>2</v>
      </c>
      <c r="W730" s="687">
        <v>2</v>
      </c>
      <c r="X730" s="484"/>
      <c r="Y730" s="484"/>
      <c r="Z730" s="484"/>
      <c r="AA730" s="484"/>
    </row>
    <row r="731" spans="1:27" x14ac:dyDescent="0.25">
      <c r="A731" s="390" t="s">
        <v>842</v>
      </c>
      <c r="B731" s="390" t="s">
        <v>841</v>
      </c>
      <c r="C731" s="390" t="s">
        <v>87</v>
      </c>
      <c r="D731" s="69" t="s">
        <v>115</v>
      </c>
      <c r="E731" s="68" t="s">
        <v>527</v>
      </c>
      <c r="F731" s="69" t="s">
        <v>280</v>
      </c>
      <c r="G731" s="687">
        <v>30</v>
      </c>
      <c r="H731" s="687">
        <v>13.799999237060547</v>
      </c>
      <c r="I731" s="739">
        <v>6.4118427690118551E-4</v>
      </c>
      <c r="J731" s="687">
        <v>34</v>
      </c>
      <c r="K731" s="687">
        <v>32</v>
      </c>
      <c r="L731" s="484">
        <v>0.96638655541880525</v>
      </c>
      <c r="M731" s="484">
        <v>3.3742572950343483E-2</v>
      </c>
      <c r="N731" s="484">
        <v>0.89715251453472822</v>
      </c>
      <c r="O731" s="484">
        <v>1.0356205963028824</v>
      </c>
      <c r="P731" s="687">
        <v>0</v>
      </c>
      <c r="Q731" s="687">
        <v>0</v>
      </c>
      <c r="R731" s="715"/>
      <c r="S731" s="715"/>
      <c r="T731" s="715"/>
      <c r="U731" s="715"/>
      <c r="V731" s="687">
        <v>34</v>
      </c>
      <c r="W731" s="687">
        <v>32</v>
      </c>
      <c r="X731" s="484">
        <v>0.96638655541880525</v>
      </c>
      <c r="Y731" s="484">
        <v>3.3742572950343483E-2</v>
      </c>
      <c r="Z731" s="484">
        <v>0.89715251453472822</v>
      </c>
      <c r="AA731" s="484">
        <v>1.0356205963028824</v>
      </c>
    </row>
    <row r="732" spans="1:27" x14ac:dyDescent="0.25">
      <c r="A732" s="390" t="s">
        <v>842</v>
      </c>
      <c r="B732" s="390" t="s">
        <v>841</v>
      </c>
      <c r="C732" s="390" t="s">
        <v>87</v>
      </c>
      <c r="D732" s="69" t="s">
        <v>115</v>
      </c>
      <c r="E732" s="69" t="s">
        <v>277</v>
      </c>
      <c r="F732" s="68" t="s">
        <v>276</v>
      </c>
      <c r="G732" s="687">
        <v>30</v>
      </c>
      <c r="H732" s="687">
        <v>9.1999998092651367</v>
      </c>
      <c r="I732" s="739">
        <v>6.0436554485931993E-4</v>
      </c>
      <c r="J732" s="687">
        <v>32</v>
      </c>
      <c r="K732" s="687">
        <v>30</v>
      </c>
      <c r="L732" s="484">
        <v>0.96433878240627346</v>
      </c>
      <c r="M732" s="484">
        <v>3.5828708984710377E-2</v>
      </c>
      <c r="N732" s="484">
        <v>0.89054817495688399</v>
      </c>
      <c r="O732" s="484">
        <v>1.0381293898556629</v>
      </c>
      <c r="P732" s="687">
        <v>0</v>
      </c>
      <c r="Q732" s="687">
        <v>0</v>
      </c>
      <c r="R732" s="715"/>
      <c r="S732" s="715"/>
      <c r="T732" s="715"/>
      <c r="U732" s="715"/>
      <c r="V732" s="687">
        <v>32</v>
      </c>
      <c r="W732" s="687">
        <v>30</v>
      </c>
      <c r="X732" s="484">
        <v>0.96433878240627346</v>
      </c>
      <c r="Y732" s="484">
        <v>3.5828708984710377E-2</v>
      </c>
      <c r="Z732" s="484">
        <v>0.89054817495688399</v>
      </c>
      <c r="AA732" s="484">
        <v>1.0381293898556629</v>
      </c>
    </row>
    <row r="733" spans="1:27" x14ac:dyDescent="0.25">
      <c r="A733" s="390" t="s">
        <v>842</v>
      </c>
      <c r="B733" s="390" t="s">
        <v>841</v>
      </c>
      <c r="C733" s="390" t="s">
        <v>87</v>
      </c>
      <c r="D733" s="69" t="s">
        <v>115</v>
      </c>
      <c r="E733" s="69" t="s">
        <v>277</v>
      </c>
      <c r="F733" s="68" t="s">
        <v>279</v>
      </c>
      <c r="G733" s="687">
        <v>30</v>
      </c>
      <c r="H733" s="687">
        <v>4.5999999046325684</v>
      </c>
      <c r="I733" s="739">
        <v>3.6818706576013938E-5</v>
      </c>
      <c r="J733" s="687">
        <v>2</v>
      </c>
      <c r="K733" s="687">
        <v>2</v>
      </c>
      <c r="L733" s="484"/>
      <c r="M733" s="484"/>
      <c r="N733" s="484">
        <v>0</v>
      </c>
      <c r="O733" s="484">
        <v>0</v>
      </c>
      <c r="P733" s="687">
        <v>0</v>
      </c>
      <c r="Q733" s="687">
        <v>0</v>
      </c>
      <c r="R733" s="715"/>
      <c r="S733" s="715"/>
      <c r="T733" s="715"/>
      <c r="U733" s="715"/>
      <c r="V733" s="687">
        <v>2</v>
      </c>
      <c r="W733" s="687">
        <v>2</v>
      </c>
      <c r="X733" s="484"/>
      <c r="Y733" s="484"/>
      <c r="Z733" s="484"/>
      <c r="AA733" s="484"/>
    </row>
    <row r="734" spans="1:27" x14ac:dyDescent="0.25">
      <c r="A734" s="392" t="s">
        <v>842</v>
      </c>
      <c r="B734" s="392" t="s">
        <v>841</v>
      </c>
      <c r="C734" s="16" t="s">
        <v>91</v>
      </c>
      <c r="D734" s="14" t="s">
        <v>115</v>
      </c>
      <c r="E734" s="14" t="s">
        <v>277</v>
      </c>
      <c r="F734" s="14" t="s">
        <v>280</v>
      </c>
      <c r="G734" s="616">
        <v>30</v>
      </c>
      <c r="H734" s="616">
        <v>13.799999237060547</v>
      </c>
      <c r="I734" s="738">
        <v>6.4118427690118551E-4</v>
      </c>
      <c r="J734" s="616">
        <v>34</v>
      </c>
      <c r="K734" s="616">
        <v>32</v>
      </c>
      <c r="L734" s="487">
        <v>0.96638655541880525</v>
      </c>
      <c r="M734" s="487">
        <v>3.3742572950343483E-2</v>
      </c>
      <c r="N734" s="487">
        <v>0.89715251453472822</v>
      </c>
      <c r="O734" s="487">
        <v>1.0356205963028824</v>
      </c>
      <c r="P734" s="616">
        <v>0</v>
      </c>
      <c r="Q734" s="616">
        <v>0</v>
      </c>
      <c r="R734" s="617"/>
      <c r="S734" s="617"/>
      <c r="T734" s="617"/>
      <c r="U734" s="617"/>
      <c r="V734" s="616">
        <v>34</v>
      </c>
      <c r="W734" s="616">
        <v>32</v>
      </c>
      <c r="X734" s="487">
        <v>0.96638655541880525</v>
      </c>
      <c r="Y734" s="487">
        <v>3.3742572950343483E-2</v>
      </c>
      <c r="Z734" s="487">
        <v>0.89715251453472822</v>
      </c>
      <c r="AA734" s="487">
        <v>1.0356205963028824</v>
      </c>
    </row>
    <row r="735" spans="1:27" x14ac:dyDescent="0.25">
      <c r="A735" s="392" t="s">
        <v>842</v>
      </c>
      <c r="B735" s="392" t="s">
        <v>841</v>
      </c>
      <c r="C735" s="14" t="s">
        <v>84</v>
      </c>
      <c r="D735" s="14" t="s">
        <v>115</v>
      </c>
      <c r="E735" s="14" t="s">
        <v>277</v>
      </c>
      <c r="F735" s="16" t="s">
        <v>276</v>
      </c>
      <c r="G735" s="616">
        <v>30</v>
      </c>
      <c r="H735" s="616">
        <v>8.2914886474609375</v>
      </c>
      <c r="I735" s="738">
        <v>1.0252472711727023E-3</v>
      </c>
      <c r="J735" s="616">
        <v>47</v>
      </c>
      <c r="K735" s="616">
        <v>42</v>
      </c>
      <c r="L735" s="487">
        <v>0.97897832760791781</v>
      </c>
      <c r="M735" s="487">
        <v>2.1815123284803298E-2</v>
      </c>
      <c r="N735" s="487">
        <v>0.93436139081905878</v>
      </c>
      <c r="O735" s="487">
        <v>1.0235952643967769</v>
      </c>
      <c r="P735" s="616"/>
      <c r="Q735" s="616"/>
      <c r="R735" s="617"/>
      <c r="S735" s="617"/>
      <c r="T735" s="617"/>
      <c r="U735" s="617"/>
      <c r="V735" s="616">
        <v>47</v>
      </c>
      <c r="W735" s="616">
        <v>42</v>
      </c>
      <c r="X735" s="487">
        <v>0.97897832760791781</v>
      </c>
      <c r="Y735" s="487">
        <v>2.1815123284803298E-2</v>
      </c>
      <c r="Z735" s="487">
        <v>0.93436139081905878</v>
      </c>
      <c r="AA735" s="717">
        <v>1.0235952643967769</v>
      </c>
    </row>
    <row r="736" spans="1:27" x14ac:dyDescent="0.25">
      <c r="A736" s="392" t="s">
        <v>842</v>
      </c>
      <c r="B736" s="392" t="s">
        <v>841</v>
      </c>
      <c r="C736" s="14" t="s">
        <v>84</v>
      </c>
      <c r="D736" s="14" t="s">
        <v>115</v>
      </c>
      <c r="E736" s="14" t="s">
        <v>277</v>
      </c>
      <c r="F736" s="16" t="s">
        <v>279</v>
      </c>
      <c r="G736" s="616">
        <v>30</v>
      </c>
      <c r="H736" s="616">
        <v>6.5399999618530273</v>
      </c>
      <c r="I736" s="738">
        <v>3.4337033866904676E-4</v>
      </c>
      <c r="J736" s="616">
        <v>5</v>
      </c>
      <c r="K736" s="616">
        <v>5</v>
      </c>
      <c r="L736" s="487"/>
      <c r="M736" s="487"/>
      <c r="N736" s="487"/>
      <c r="O736" s="487"/>
      <c r="P736" s="616"/>
      <c r="Q736" s="616"/>
      <c r="R736" s="617"/>
      <c r="S736" s="617"/>
      <c r="T736" s="617"/>
      <c r="U736" s="617"/>
      <c r="V736" s="616">
        <v>5</v>
      </c>
      <c r="W736" s="616">
        <v>5</v>
      </c>
      <c r="X736" s="487"/>
      <c r="Y736" s="487"/>
      <c r="Z736" s="487"/>
      <c r="AA736" s="717"/>
    </row>
    <row r="737" spans="1:27" x14ac:dyDescent="0.25">
      <c r="A737" s="392" t="s">
        <v>842</v>
      </c>
      <c r="B737" s="392" t="s">
        <v>841</v>
      </c>
      <c r="C737" s="14" t="s">
        <v>84</v>
      </c>
      <c r="D737" s="14" t="s">
        <v>115</v>
      </c>
      <c r="E737" s="16" t="s">
        <v>525</v>
      </c>
      <c r="F737" s="14" t="s">
        <v>280</v>
      </c>
      <c r="G737" s="616"/>
      <c r="H737" s="616"/>
      <c r="I737" s="738"/>
      <c r="J737" s="616"/>
      <c r="K737" s="616"/>
      <c r="L737" s="487"/>
      <c r="M737" s="487"/>
      <c r="N737" s="487"/>
      <c r="O737" s="487"/>
      <c r="P737" s="616"/>
      <c r="Q737" s="616"/>
      <c r="R737" s="617"/>
      <c r="S737" s="617"/>
      <c r="T737" s="617"/>
      <c r="U737" s="617"/>
      <c r="V737" s="616"/>
      <c r="W737" s="616"/>
      <c r="X737" s="487"/>
      <c r="Y737" s="487"/>
      <c r="Z737" s="487"/>
      <c r="AA737" s="717"/>
    </row>
    <row r="738" spans="1:27" x14ac:dyDescent="0.25">
      <c r="A738" s="392" t="s">
        <v>842</v>
      </c>
      <c r="B738" s="392" t="s">
        <v>841</v>
      </c>
      <c r="C738" s="14" t="s">
        <v>84</v>
      </c>
      <c r="D738" s="14" t="s">
        <v>115</v>
      </c>
      <c r="E738" s="16" t="s">
        <v>527</v>
      </c>
      <c r="F738" s="14" t="s">
        <v>280</v>
      </c>
      <c r="G738" s="616">
        <v>30</v>
      </c>
      <c r="H738" s="616">
        <v>46.699996948242188</v>
      </c>
      <c r="I738" s="738">
        <v>1.3686176389455795E-3</v>
      </c>
      <c r="J738" s="616">
        <v>52</v>
      </c>
      <c r="K738" s="616">
        <v>47</v>
      </c>
      <c r="L738" s="487">
        <v>0.98425242225599752</v>
      </c>
      <c r="M738" s="487">
        <v>1.6382530383902215E-2</v>
      </c>
      <c r="N738" s="487">
        <v>0.9509219135790199</v>
      </c>
      <c r="O738" s="487">
        <v>1.0175829309329751</v>
      </c>
      <c r="P738" s="616"/>
      <c r="Q738" s="616"/>
      <c r="R738" s="617"/>
      <c r="S738" s="617"/>
      <c r="T738" s="617"/>
      <c r="U738" s="617"/>
      <c r="V738" s="616">
        <v>52</v>
      </c>
      <c r="W738" s="616">
        <v>47</v>
      </c>
      <c r="X738" s="487">
        <v>0.98425242225599752</v>
      </c>
      <c r="Y738" s="487">
        <v>1.6382530383902215E-2</v>
      </c>
      <c r="Z738" s="487">
        <v>0.9509219135790199</v>
      </c>
      <c r="AA738" s="717">
        <v>1.0175829309329751</v>
      </c>
    </row>
    <row r="739" spans="1:27" x14ac:dyDescent="0.25">
      <c r="A739" s="392" t="s">
        <v>842</v>
      </c>
      <c r="B739" s="392" t="s">
        <v>841</v>
      </c>
      <c r="C739" s="14" t="s">
        <v>84</v>
      </c>
      <c r="D739" s="16" t="s">
        <v>116</v>
      </c>
      <c r="E739" s="14" t="s">
        <v>277</v>
      </c>
      <c r="F739" s="14" t="s">
        <v>280</v>
      </c>
      <c r="G739" s="616">
        <v>30</v>
      </c>
      <c r="H739" s="616">
        <v>46.699996948242188</v>
      </c>
      <c r="I739" s="738">
        <v>1.3686176389455795E-3</v>
      </c>
      <c r="J739" s="616">
        <v>52</v>
      </c>
      <c r="K739" s="616">
        <v>47</v>
      </c>
      <c r="L739" s="487">
        <v>0.98425242225599752</v>
      </c>
      <c r="M739" s="487">
        <v>1.6382530383902211E-2</v>
      </c>
      <c r="N739" s="487">
        <v>0.9509219135790199</v>
      </c>
      <c r="O739" s="487">
        <v>1.0175829309329751</v>
      </c>
      <c r="P739" s="616"/>
      <c r="Q739" s="616"/>
      <c r="R739" s="617"/>
      <c r="S739" s="617"/>
      <c r="T739" s="617"/>
      <c r="U739" s="617"/>
      <c r="V739" s="616">
        <v>52</v>
      </c>
      <c r="W739" s="616">
        <v>47</v>
      </c>
      <c r="X739" s="487">
        <v>0.98425242225599752</v>
      </c>
      <c r="Y739" s="487">
        <v>1.6382530383902211E-2</v>
      </c>
      <c r="Z739" s="487">
        <v>0.9509219135790199</v>
      </c>
      <c r="AA739" s="717">
        <v>1.0175829309329751</v>
      </c>
    </row>
    <row r="740" spans="1:27" x14ac:dyDescent="0.25">
      <c r="A740" s="392" t="s">
        <v>842</v>
      </c>
      <c r="B740" s="392" t="s">
        <v>841</v>
      </c>
      <c r="C740" s="14" t="s">
        <v>84</v>
      </c>
      <c r="D740" s="16" t="s">
        <v>117</v>
      </c>
      <c r="E740" s="14" t="s">
        <v>277</v>
      </c>
      <c r="F740" s="14" t="s">
        <v>280</v>
      </c>
      <c r="G740" s="616" t="s">
        <v>445</v>
      </c>
      <c r="H740" s="616"/>
      <c r="I740" s="738"/>
      <c r="J740" s="616"/>
      <c r="K740" s="616"/>
      <c r="L740" s="487"/>
      <c r="M740" s="487"/>
      <c r="N740" s="487"/>
      <c r="O740" s="487"/>
      <c r="P740" s="616"/>
      <c r="Q740" s="616"/>
      <c r="R740" s="617"/>
      <c r="S740" s="617"/>
      <c r="T740" s="617"/>
      <c r="U740" s="617"/>
      <c r="V740" s="616"/>
      <c r="W740" s="616"/>
      <c r="X740" s="487"/>
      <c r="Y740" s="487"/>
      <c r="Z740" s="487"/>
      <c r="AA740" s="487"/>
    </row>
    <row r="741" spans="1:27" x14ac:dyDescent="0.25">
      <c r="A741" s="389" t="s">
        <v>842</v>
      </c>
      <c r="B741" s="389" t="s">
        <v>841</v>
      </c>
      <c r="C741" s="389" t="s">
        <v>84</v>
      </c>
      <c r="D741" s="20" t="s">
        <v>115</v>
      </c>
      <c r="E741" s="20" t="s">
        <v>277</v>
      </c>
      <c r="F741" s="20" t="s">
        <v>280</v>
      </c>
      <c r="G741" s="614">
        <v>30</v>
      </c>
      <c r="H741" s="614">
        <v>46.699996948242188</v>
      </c>
      <c r="I741" s="634">
        <v>1.3686176389455795E-3</v>
      </c>
      <c r="J741" s="614">
        <v>53</v>
      </c>
      <c r="K741" s="614">
        <v>48</v>
      </c>
      <c r="L741" s="494">
        <v>0.98425242225599752</v>
      </c>
      <c r="M741" s="494">
        <v>1.6382530383902211E-2</v>
      </c>
      <c r="N741" s="494">
        <v>0.9509219135790199</v>
      </c>
      <c r="O741" s="494">
        <v>1.0175829309329751</v>
      </c>
      <c r="P741" s="614"/>
      <c r="Q741" s="614"/>
      <c r="R741" s="615"/>
      <c r="S741" s="615"/>
      <c r="T741" s="615"/>
      <c r="U741" s="615"/>
      <c r="V741" s="614">
        <v>53</v>
      </c>
      <c r="W741" s="614">
        <v>48</v>
      </c>
      <c r="X741" s="494">
        <v>0.98425242225599752</v>
      </c>
      <c r="Y741" s="494">
        <v>1.6382530383902211E-2</v>
      </c>
      <c r="Z741" s="494">
        <v>0.9509219135790199</v>
      </c>
      <c r="AA741" s="494">
        <v>1.0175829309329751</v>
      </c>
    </row>
    <row r="742" spans="1:27" x14ac:dyDescent="0.25">
      <c r="A742" s="744" t="s">
        <v>842</v>
      </c>
      <c r="B742" s="744" t="s">
        <v>28</v>
      </c>
      <c r="C742" s="744" t="s">
        <v>25</v>
      </c>
      <c r="D742" s="744" t="s">
        <v>523</v>
      </c>
      <c r="E742" s="744" t="s">
        <v>524</v>
      </c>
      <c r="F742" s="744" t="s">
        <v>272</v>
      </c>
      <c r="G742" s="745"/>
      <c r="H742" s="745"/>
      <c r="I742" s="798"/>
      <c r="J742" s="745"/>
      <c r="K742" s="745"/>
      <c r="L742" s="481"/>
      <c r="M742" s="481"/>
      <c r="N742" s="481"/>
      <c r="O742" s="481"/>
      <c r="P742" s="745"/>
      <c r="Q742" s="745"/>
      <c r="R742" s="746"/>
      <c r="S742" s="746"/>
      <c r="T742" s="746"/>
      <c r="U742" s="746"/>
      <c r="V742" s="745"/>
      <c r="W742" s="745"/>
      <c r="X742" s="481"/>
      <c r="Y742" s="481"/>
      <c r="Z742" s="481"/>
      <c r="AA742" s="481"/>
    </row>
    <row r="743" spans="1:27" x14ac:dyDescent="0.25">
      <c r="A743" s="744" t="s">
        <v>842</v>
      </c>
      <c r="B743" s="744" t="s">
        <v>28</v>
      </c>
      <c r="C743" s="744" t="s">
        <v>25</v>
      </c>
      <c r="D743" s="744" t="s">
        <v>523</v>
      </c>
      <c r="E743" s="744" t="s">
        <v>524</v>
      </c>
      <c r="F743" s="744" t="s">
        <v>278</v>
      </c>
      <c r="G743" s="745"/>
      <c r="H743" s="745"/>
      <c r="I743" s="798"/>
      <c r="J743" s="745"/>
      <c r="K743" s="745"/>
      <c r="L743" s="481"/>
      <c r="M743" s="481"/>
      <c r="N743" s="481"/>
      <c r="O743" s="481"/>
      <c r="P743" s="745"/>
      <c r="Q743" s="745"/>
      <c r="R743" s="746"/>
      <c r="S743" s="746"/>
      <c r="T743" s="746"/>
      <c r="U743" s="746"/>
      <c r="V743" s="745"/>
      <c r="W743" s="745"/>
      <c r="X743" s="481"/>
      <c r="Y743" s="481"/>
      <c r="Z743" s="481"/>
      <c r="AA743" s="481"/>
    </row>
    <row r="744" spans="1:27" x14ac:dyDescent="0.25">
      <c r="A744" s="396" t="s">
        <v>842</v>
      </c>
      <c r="B744" s="396" t="s">
        <v>28</v>
      </c>
      <c r="C744" s="396" t="s">
        <v>25</v>
      </c>
      <c r="D744" s="396" t="s">
        <v>523</v>
      </c>
      <c r="E744" s="203" t="s">
        <v>525</v>
      </c>
      <c r="F744" s="204" t="s">
        <v>280</v>
      </c>
      <c r="G744" s="747"/>
      <c r="H744" s="747"/>
      <c r="I744" s="799"/>
      <c r="J744" s="747"/>
      <c r="K744" s="747"/>
      <c r="L744" s="482"/>
      <c r="M744" s="482"/>
      <c r="N744" s="482"/>
      <c r="O744" s="482"/>
      <c r="P744" s="747"/>
      <c r="Q744" s="747"/>
      <c r="R744" s="748"/>
      <c r="S744" s="748"/>
      <c r="T744" s="748"/>
      <c r="U744" s="748"/>
      <c r="V744" s="747"/>
      <c r="W744" s="747"/>
      <c r="X744" s="482"/>
      <c r="Y744" s="482"/>
      <c r="Z744" s="482"/>
      <c r="AA744" s="482"/>
    </row>
    <row r="745" spans="1:27" x14ac:dyDescent="0.25">
      <c r="A745" s="744" t="s">
        <v>842</v>
      </c>
      <c r="B745" s="744" t="s">
        <v>28</v>
      </c>
      <c r="C745" s="744" t="s">
        <v>25</v>
      </c>
      <c r="D745" s="744" t="s">
        <v>523</v>
      </c>
      <c r="E745" s="744" t="s">
        <v>526</v>
      </c>
      <c r="F745" s="744" t="s">
        <v>272</v>
      </c>
      <c r="G745" s="745">
        <v>25</v>
      </c>
      <c r="H745" s="745">
        <v>46.699996948242188</v>
      </c>
      <c r="I745" s="798">
        <v>3.4183681011199951E-2</v>
      </c>
      <c r="J745" s="745">
        <v>43</v>
      </c>
      <c r="K745" s="745">
        <v>38</v>
      </c>
      <c r="L745" s="481">
        <v>0.90698254312929127</v>
      </c>
      <c r="M745" s="481">
        <v>9.6771613423451669E-2</v>
      </c>
      <c r="N745" s="481">
        <v>0.69398965806614943</v>
      </c>
      <c r="O745" s="481">
        <v>1.1199754281924332</v>
      </c>
      <c r="P745" s="745"/>
      <c r="Q745" s="745"/>
      <c r="R745" s="746"/>
      <c r="S745" s="746"/>
      <c r="T745" s="746"/>
      <c r="U745" s="746"/>
      <c r="V745" s="745">
        <v>43</v>
      </c>
      <c r="W745" s="745">
        <v>38</v>
      </c>
      <c r="X745" s="481">
        <v>0.90698254312929127</v>
      </c>
      <c r="Y745" s="481">
        <v>9.6771613423451669E-2</v>
      </c>
      <c r="Z745" s="481">
        <v>0.69398965806614943</v>
      </c>
      <c r="AA745" s="790">
        <v>1.1199754281924332</v>
      </c>
    </row>
    <row r="746" spans="1:27" x14ac:dyDescent="0.25">
      <c r="A746" s="744" t="s">
        <v>842</v>
      </c>
      <c r="B746" s="744" t="s">
        <v>28</v>
      </c>
      <c r="C746" s="744" t="s">
        <v>25</v>
      </c>
      <c r="D746" s="744" t="s">
        <v>523</v>
      </c>
      <c r="E746" s="744" t="s">
        <v>526</v>
      </c>
      <c r="F746" s="744" t="s">
        <v>278</v>
      </c>
      <c r="G746" s="745">
        <v>25</v>
      </c>
      <c r="H746" s="745">
        <v>46.699996948242188</v>
      </c>
      <c r="I746" s="798">
        <v>2.9154166113585234E-3</v>
      </c>
      <c r="J746" s="745">
        <v>6</v>
      </c>
      <c r="K746" s="745">
        <v>5</v>
      </c>
      <c r="L746" s="481"/>
      <c r="M746" s="481"/>
      <c r="N746" s="481"/>
      <c r="O746" s="481"/>
      <c r="P746" s="745"/>
      <c r="Q746" s="745"/>
      <c r="R746" s="746"/>
      <c r="S746" s="746"/>
      <c r="T746" s="746"/>
      <c r="U746" s="746"/>
      <c r="V746" s="745">
        <v>6</v>
      </c>
      <c r="W746" s="745">
        <v>5</v>
      </c>
      <c r="X746" s="481"/>
      <c r="Y746" s="481"/>
      <c r="Z746" s="481"/>
      <c r="AA746" s="790"/>
    </row>
    <row r="747" spans="1:27" x14ac:dyDescent="0.25">
      <c r="A747" s="396" t="s">
        <v>842</v>
      </c>
      <c r="B747" s="396" t="s">
        <v>28</v>
      </c>
      <c r="C747" s="396" t="s">
        <v>25</v>
      </c>
      <c r="D747" s="396" t="s">
        <v>523</v>
      </c>
      <c r="E747" s="203" t="s">
        <v>527</v>
      </c>
      <c r="F747" s="204" t="s">
        <v>280</v>
      </c>
      <c r="G747" s="747">
        <v>25</v>
      </c>
      <c r="H747" s="747">
        <v>55.899997711181641</v>
      </c>
      <c r="I747" s="799">
        <v>3.7099096924066544E-2</v>
      </c>
      <c r="J747" s="747">
        <v>49</v>
      </c>
      <c r="K747" s="747">
        <v>43</v>
      </c>
      <c r="L747" s="482">
        <v>0.91429227961182935</v>
      </c>
      <c r="M747" s="482">
        <v>8.8181814750515397E-2</v>
      </c>
      <c r="N747" s="482">
        <v>0.72378705095480744</v>
      </c>
      <c r="O747" s="482">
        <v>1.1047975082688513</v>
      </c>
      <c r="P747" s="747"/>
      <c r="Q747" s="747"/>
      <c r="R747" s="748"/>
      <c r="S747" s="748"/>
      <c r="T747" s="748"/>
      <c r="U747" s="748"/>
      <c r="V747" s="747">
        <v>49</v>
      </c>
      <c r="W747" s="747">
        <v>43</v>
      </c>
      <c r="X747" s="482">
        <v>0.91429227961182935</v>
      </c>
      <c r="Y747" s="482">
        <v>8.8181814750515397E-2</v>
      </c>
      <c r="Z747" s="482">
        <v>0.72378705095480744</v>
      </c>
      <c r="AA747" s="791">
        <v>1.1047975082688513</v>
      </c>
    </row>
    <row r="748" spans="1:27" x14ac:dyDescent="0.25">
      <c r="A748" s="396" t="s">
        <v>842</v>
      </c>
      <c r="B748" s="396" t="s">
        <v>28</v>
      </c>
      <c r="C748" s="396" t="s">
        <v>25</v>
      </c>
      <c r="D748" s="396" t="s">
        <v>523</v>
      </c>
      <c r="E748" s="204" t="s">
        <v>277</v>
      </c>
      <c r="F748" s="203" t="s">
        <v>276</v>
      </c>
      <c r="G748" s="747">
        <v>25</v>
      </c>
      <c r="H748" s="747">
        <v>46.699996948242188</v>
      </c>
      <c r="I748" s="799">
        <v>3.4183681011199951E-2</v>
      </c>
      <c r="J748" s="747">
        <v>43</v>
      </c>
      <c r="K748" s="747">
        <v>38</v>
      </c>
      <c r="L748" s="482">
        <v>0.90698254312929127</v>
      </c>
      <c r="M748" s="482">
        <v>9.6771613423451669E-2</v>
      </c>
      <c r="N748" s="482">
        <v>0.69398965806614943</v>
      </c>
      <c r="O748" s="482">
        <v>1.1199754281924332</v>
      </c>
      <c r="P748" s="747"/>
      <c r="Q748" s="747"/>
      <c r="R748" s="748"/>
      <c r="S748" s="748"/>
      <c r="T748" s="748"/>
      <c r="U748" s="748"/>
      <c r="V748" s="747">
        <v>43</v>
      </c>
      <c r="W748" s="747">
        <v>38</v>
      </c>
      <c r="X748" s="482">
        <v>0.90698254312929127</v>
      </c>
      <c r="Y748" s="482">
        <v>9.6771613423451669E-2</v>
      </c>
      <c r="Z748" s="482">
        <v>0.69398965806614943</v>
      </c>
      <c r="AA748" s="791">
        <v>1.1199754281924332</v>
      </c>
    </row>
    <row r="749" spans="1:27" x14ac:dyDescent="0.25">
      <c r="A749" s="396" t="s">
        <v>842</v>
      </c>
      <c r="B749" s="396" t="s">
        <v>28</v>
      </c>
      <c r="C749" s="396" t="s">
        <v>25</v>
      </c>
      <c r="D749" s="396" t="s">
        <v>523</v>
      </c>
      <c r="E749" s="204" t="s">
        <v>277</v>
      </c>
      <c r="F749" s="203" t="s">
        <v>279</v>
      </c>
      <c r="G749" s="747">
        <v>25</v>
      </c>
      <c r="H749" s="747">
        <v>9.1999998092651367</v>
      </c>
      <c r="I749" s="799">
        <v>2.9154166113585234E-3</v>
      </c>
      <c r="J749" s="747">
        <v>6</v>
      </c>
      <c r="K749" s="747">
        <v>5</v>
      </c>
      <c r="L749" s="482"/>
      <c r="M749" s="482"/>
      <c r="N749" s="482"/>
      <c r="O749" s="482"/>
      <c r="P749" s="747"/>
      <c r="Q749" s="747"/>
      <c r="R749" s="748"/>
      <c r="S749" s="748"/>
      <c r="T749" s="748"/>
      <c r="U749" s="748"/>
      <c r="V749" s="747">
        <v>6</v>
      </c>
      <c r="W749" s="747">
        <v>5</v>
      </c>
      <c r="X749" s="482"/>
      <c r="Y749" s="482"/>
      <c r="Z749" s="482"/>
      <c r="AA749" s="791"/>
    </row>
    <row r="750" spans="1:27" x14ac:dyDescent="0.25">
      <c r="A750" s="390" t="s">
        <v>842</v>
      </c>
      <c r="B750" s="390" t="s">
        <v>28</v>
      </c>
      <c r="C750" s="390" t="s">
        <v>25</v>
      </c>
      <c r="D750" s="68" t="s">
        <v>116</v>
      </c>
      <c r="E750" s="69" t="s">
        <v>277</v>
      </c>
      <c r="F750" s="69" t="s">
        <v>280</v>
      </c>
      <c r="G750" s="687">
        <v>25</v>
      </c>
      <c r="H750" s="687">
        <v>55.899997711181641</v>
      </c>
      <c r="I750" s="739">
        <v>3.7099096924066544E-2</v>
      </c>
      <c r="J750" s="687">
        <v>50</v>
      </c>
      <c r="K750" s="687">
        <v>44</v>
      </c>
      <c r="L750" s="484">
        <v>0.91429227961182935</v>
      </c>
      <c r="M750" s="484">
        <v>8.8181814750515397E-2</v>
      </c>
      <c r="N750" s="484">
        <v>0.72378705095480744</v>
      </c>
      <c r="O750" s="484">
        <v>1.1047975082688513</v>
      </c>
      <c r="P750" s="687"/>
      <c r="Q750" s="687"/>
      <c r="R750" s="715"/>
      <c r="S750" s="715"/>
      <c r="T750" s="715"/>
      <c r="U750" s="715"/>
      <c r="V750" s="687">
        <v>50</v>
      </c>
      <c r="W750" s="687">
        <v>44</v>
      </c>
      <c r="X750" s="484">
        <v>0.91429227961182935</v>
      </c>
      <c r="Y750" s="484">
        <v>8.8181814750515397E-2</v>
      </c>
      <c r="Z750" s="484">
        <v>0.72378705095480744</v>
      </c>
      <c r="AA750" s="484">
        <v>1.1047975082688513</v>
      </c>
    </row>
    <row r="751" spans="1:27" x14ac:dyDescent="0.25">
      <c r="A751" s="744" t="s">
        <v>842</v>
      </c>
      <c r="B751" s="744" t="s">
        <v>28</v>
      </c>
      <c r="C751" s="744" t="s">
        <v>25</v>
      </c>
      <c r="D751" s="744" t="s">
        <v>528</v>
      </c>
      <c r="E751" s="744" t="s">
        <v>524</v>
      </c>
      <c r="F751" s="744" t="s">
        <v>272</v>
      </c>
      <c r="G751" s="745" t="s">
        <v>445</v>
      </c>
      <c r="H751" s="745" t="s">
        <v>445</v>
      </c>
      <c r="I751" s="798" t="s">
        <v>445</v>
      </c>
      <c r="J751" s="745" t="s">
        <v>445</v>
      </c>
      <c r="K751" s="745" t="s">
        <v>445</v>
      </c>
      <c r="L751" s="481" t="s">
        <v>445</v>
      </c>
      <c r="M751" s="481" t="s">
        <v>445</v>
      </c>
      <c r="N751" s="481" t="s">
        <v>445</v>
      </c>
      <c r="O751" s="481" t="s">
        <v>445</v>
      </c>
      <c r="P751" s="745" t="s">
        <v>445</v>
      </c>
      <c r="Q751" s="745" t="s">
        <v>445</v>
      </c>
      <c r="R751" s="746" t="s">
        <v>445</v>
      </c>
      <c r="S751" s="746" t="s">
        <v>445</v>
      </c>
      <c r="T751" s="746" t="s">
        <v>445</v>
      </c>
      <c r="U751" s="746" t="s">
        <v>445</v>
      </c>
      <c r="V751" s="745" t="s">
        <v>445</v>
      </c>
      <c r="W751" s="745" t="s">
        <v>445</v>
      </c>
      <c r="X751" s="481" t="s">
        <v>445</v>
      </c>
      <c r="Y751" s="481" t="s">
        <v>445</v>
      </c>
      <c r="Z751" s="481" t="s">
        <v>445</v>
      </c>
      <c r="AA751" s="481" t="s">
        <v>445</v>
      </c>
    </row>
    <row r="752" spans="1:27" x14ac:dyDescent="0.25">
      <c r="A752" s="744" t="s">
        <v>842</v>
      </c>
      <c r="B752" s="744" t="s">
        <v>28</v>
      </c>
      <c r="C752" s="744" t="s">
        <v>25</v>
      </c>
      <c r="D752" s="744" t="s">
        <v>528</v>
      </c>
      <c r="E752" s="744" t="s">
        <v>524</v>
      </c>
      <c r="F752" s="744" t="s">
        <v>278</v>
      </c>
      <c r="G752" s="745" t="s">
        <v>445</v>
      </c>
      <c r="H752" s="745" t="s">
        <v>445</v>
      </c>
      <c r="I752" s="798" t="s">
        <v>445</v>
      </c>
      <c r="J752" s="745" t="s">
        <v>445</v>
      </c>
      <c r="K752" s="745" t="s">
        <v>445</v>
      </c>
      <c r="L752" s="481" t="s">
        <v>445</v>
      </c>
      <c r="M752" s="481" t="s">
        <v>445</v>
      </c>
      <c r="N752" s="481" t="s">
        <v>445</v>
      </c>
      <c r="O752" s="481" t="s">
        <v>445</v>
      </c>
      <c r="P752" s="745" t="s">
        <v>445</v>
      </c>
      <c r="Q752" s="745" t="s">
        <v>445</v>
      </c>
      <c r="R752" s="746" t="s">
        <v>445</v>
      </c>
      <c r="S752" s="746" t="s">
        <v>445</v>
      </c>
      <c r="T752" s="746" t="s">
        <v>445</v>
      </c>
      <c r="U752" s="746" t="s">
        <v>445</v>
      </c>
      <c r="V752" s="745" t="s">
        <v>445</v>
      </c>
      <c r="W752" s="745" t="s">
        <v>445</v>
      </c>
      <c r="X752" s="481" t="s">
        <v>445</v>
      </c>
      <c r="Y752" s="481" t="s">
        <v>445</v>
      </c>
      <c r="Z752" s="481" t="s">
        <v>445</v>
      </c>
      <c r="AA752" s="481" t="s">
        <v>445</v>
      </c>
    </row>
    <row r="753" spans="1:27" x14ac:dyDescent="0.25">
      <c r="A753" s="396" t="s">
        <v>842</v>
      </c>
      <c r="B753" s="396" t="s">
        <v>28</v>
      </c>
      <c r="C753" s="396" t="s">
        <v>25</v>
      </c>
      <c r="D753" s="396" t="s">
        <v>528</v>
      </c>
      <c r="E753" s="203" t="s">
        <v>525</v>
      </c>
      <c r="F753" s="204" t="s">
        <v>280</v>
      </c>
      <c r="G753" s="747" t="s">
        <v>445</v>
      </c>
      <c r="H753" s="747" t="s">
        <v>445</v>
      </c>
      <c r="I753" s="799" t="s">
        <v>445</v>
      </c>
      <c r="J753" s="747" t="s">
        <v>445</v>
      </c>
      <c r="K753" s="747" t="s">
        <v>445</v>
      </c>
      <c r="L753" s="482" t="s">
        <v>445</v>
      </c>
      <c r="M753" s="482" t="s">
        <v>445</v>
      </c>
      <c r="N753" s="482" t="s">
        <v>445</v>
      </c>
      <c r="O753" s="482" t="s">
        <v>445</v>
      </c>
      <c r="P753" s="747" t="s">
        <v>445</v>
      </c>
      <c r="Q753" s="747" t="s">
        <v>445</v>
      </c>
      <c r="R753" s="748" t="s">
        <v>445</v>
      </c>
      <c r="S753" s="748" t="s">
        <v>445</v>
      </c>
      <c r="T753" s="748" t="s">
        <v>445</v>
      </c>
      <c r="U753" s="748" t="s">
        <v>445</v>
      </c>
      <c r="V753" s="747" t="s">
        <v>445</v>
      </c>
      <c r="W753" s="747" t="s">
        <v>445</v>
      </c>
      <c r="X753" s="482" t="s">
        <v>445</v>
      </c>
      <c r="Y753" s="482" t="s">
        <v>445</v>
      </c>
      <c r="Z753" s="482" t="s">
        <v>445</v>
      </c>
      <c r="AA753" s="482" t="s">
        <v>445</v>
      </c>
    </row>
    <row r="754" spans="1:27" x14ac:dyDescent="0.25">
      <c r="A754" s="744" t="s">
        <v>842</v>
      </c>
      <c r="B754" s="744" t="s">
        <v>28</v>
      </c>
      <c r="C754" s="744" t="s">
        <v>25</v>
      </c>
      <c r="D754" s="744" t="s">
        <v>528</v>
      </c>
      <c r="E754" s="744" t="s">
        <v>526</v>
      </c>
      <c r="F754" s="744" t="s">
        <v>272</v>
      </c>
      <c r="G754" s="745" t="s">
        <v>445</v>
      </c>
      <c r="H754" s="745" t="s">
        <v>445</v>
      </c>
      <c r="I754" s="798" t="s">
        <v>445</v>
      </c>
      <c r="J754" s="745" t="s">
        <v>445</v>
      </c>
      <c r="K754" s="745" t="s">
        <v>445</v>
      </c>
      <c r="L754" s="481" t="s">
        <v>445</v>
      </c>
      <c r="M754" s="481" t="s">
        <v>445</v>
      </c>
      <c r="N754" s="481" t="s">
        <v>445</v>
      </c>
      <c r="O754" s="481" t="s">
        <v>445</v>
      </c>
      <c r="P754" s="745" t="s">
        <v>445</v>
      </c>
      <c r="Q754" s="745" t="s">
        <v>445</v>
      </c>
      <c r="R754" s="746" t="s">
        <v>445</v>
      </c>
      <c r="S754" s="746" t="s">
        <v>445</v>
      </c>
      <c r="T754" s="746" t="s">
        <v>445</v>
      </c>
      <c r="U754" s="746" t="s">
        <v>445</v>
      </c>
      <c r="V754" s="745" t="s">
        <v>445</v>
      </c>
      <c r="W754" s="745" t="s">
        <v>445</v>
      </c>
      <c r="X754" s="481" t="s">
        <v>445</v>
      </c>
      <c r="Y754" s="481" t="s">
        <v>445</v>
      </c>
      <c r="Z754" s="481" t="s">
        <v>445</v>
      </c>
      <c r="AA754" s="481" t="s">
        <v>445</v>
      </c>
    </row>
    <row r="755" spans="1:27" x14ac:dyDescent="0.25">
      <c r="A755" s="744" t="s">
        <v>842</v>
      </c>
      <c r="B755" s="744" t="s">
        <v>28</v>
      </c>
      <c r="C755" s="744" t="s">
        <v>25</v>
      </c>
      <c r="D755" s="744" t="s">
        <v>528</v>
      </c>
      <c r="E755" s="744" t="s">
        <v>526</v>
      </c>
      <c r="F755" s="744" t="s">
        <v>278</v>
      </c>
      <c r="G755" s="745" t="s">
        <v>445</v>
      </c>
      <c r="H755" s="745" t="s">
        <v>445</v>
      </c>
      <c r="I755" s="798" t="s">
        <v>445</v>
      </c>
      <c r="J755" s="745" t="s">
        <v>445</v>
      </c>
      <c r="K755" s="745" t="s">
        <v>445</v>
      </c>
      <c r="L755" s="481" t="s">
        <v>445</v>
      </c>
      <c r="M755" s="481" t="s">
        <v>445</v>
      </c>
      <c r="N755" s="481" t="s">
        <v>445</v>
      </c>
      <c r="O755" s="481" t="s">
        <v>445</v>
      </c>
      <c r="P755" s="745" t="s">
        <v>445</v>
      </c>
      <c r="Q755" s="745" t="s">
        <v>445</v>
      </c>
      <c r="R755" s="746" t="s">
        <v>445</v>
      </c>
      <c r="S755" s="746" t="s">
        <v>445</v>
      </c>
      <c r="T755" s="746" t="s">
        <v>445</v>
      </c>
      <c r="U755" s="746" t="s">
        <v>445</v>
      </c>
      <c r="V755" s="745" t="s">
        <v>445</v>
      </c>
      <c r="W755" s="745" t="s">
        <v>445</v>
      </c>
      <c r="X755" s="481" t="s">
        <v>445</v>
      </c>
      <c r="Y755" s="481" t="s">
        <v>445</v>
      </c>
      <c r="Z755" s="481" t="s">
        <v>445</v>
      </c>
      <c r="AA755" s="481" t="s">
        <v>445</v>
      </c>
    </row>
    <row r="756" spans="1:27" x14ac:dyDescent="0.25">
      <c r="A756" s="396" t="s">
        <v>842</v>
      </c>
      <c r="B756" s="396" t="s">
        <v>28</v>
      </c>
      <c r="C756" s="396" t="s">
        <v>25</v>
      </c>
      <c r="D756" s="396" t="s">
        <v>528</v>
      </c>
      <c r="E756" s="203" t="s">
        <v>527</v>
      </c>
      <c r="F756" s="204" t="s">
        <v>280</v>
      </c>
      <c r="G756" s="747" t="s">
        <v>445</v>
      </c>
      <c r="H756" s="747" t="s">
        <v>445</v>
      </c>
      <c r="I756" s="799" t="s">
        <v>445</v>
      </c>
      <c r="J756" s="747" t="s">
        <v>445</v>
      </c>
      <c r="K756" s="747" t="s">
        <v>445</v>
      </c>
      <c r="L756" s="482" t="s">
        <v>445</v>
      </c>
      <c r="M756" s="482" t="s">
        <v>445</v>
      </c>
      <c r="N756" s="482" t="s">
        <v>445</v>
      </c>
      <c r="O756" s="482" t="s">
        <v>445</v>
      </c>
      <c r="P756" s="747" t="s">
        <v>445</v>
      </c>
      <c r="Q756" s="747" t="s">
        <v>445</v>
      </c>
      <c r="R756" s="748" t="s">
        <v>445</v>
      </c>
      <c r="S756" s="748" t="s">
        <v>445</v>
      </c>
      <c r="T756" s="748" t="s">
        <v>445</v>
      </c>
      <c r="U756" s="748" t="s">
        <v>445</v>
      </c>
      <c r="V756" s="747" t="s">
        <v>445</v>
      </c>
      <c r="W756" s="747" t="s">
        <v>445</v>
      </c>
      <c r="X756" s="482" t="s">
        <v>445</v>
      </c>
      <c r="Y756" s="482" t="s">
        <v>445</v>
      </c>
      <c r="Z756" s="482" t="s">
        <v>445</v>
      </c>
      <c r="AA756" s="482" t="s">
        <v>445</v>
      </c>
    </row>
    <row r="757" spans="1:27" x14ac:dyDescent="0.25">
      <c r="A757" s="396" t="s">
        <v>842</v>
      </c>
      <c r="B757" s="396" t="s">
        <v>28</v>
      </c>
      <c r="C757" s="396" t="s">
        <v>25</v>
      </c>
      <c r="D757" s="396" t="s">
        <v>528</v>
      </c>
      <c r="E757" s="204" t="s">
        <v>277</v>
      </c>
      <c r="F757" s="203" t="s">
        <v>276</v>
      </c>
      <c r="G757" s="747" t="s">
        <v>445</v>
      </c>
      <c r="H757" s="747" t="s">
        <v>445</v>
      </c>
      <c r="I757" s="799" t="s">
        <v>445</v>
      </c>
      <c r="J757" s="747" t="s">
        <v>445</v>
      </c>
      <c r="K757" s="747" t="s">
        <v>445</v>
      </c>
      <c r="L757" s="482" t="s">
        <v>445</v>
      </c>
      <c r="M757" s="482" t="s">
        <v>445</v>
      </c>
      <c r="N757" s="482" t="s">
        <v>445</v>
      </c>
      <c r="O757" s="482" t="s">
        <v>445</v>
      </c>
      <c r="P757" s="747" t="s">
        <v>445</v>
      </c>
      <c r="Q757" s="747" t="s">
        <v>445</v>
      </c>
      <c r="R757" s="748" t="s">
        <v>445</v>
      </c>
      <c r="S757" s="748" t="s">
        <v>445</v>
      </c>
      <c r="T757" s="748" t="s">
        <v>445</v>
      </c>
      <c r="U757" s="748" t="s">
        <v>445</v>
      </c>
      <c r="V757" s="747" t="s">
        <v>445</v>
      </c>
      <c r="W757" s="747" t="s">
        <v>445</v>
      </c>
      <c r="X757" s="482" t="s">
        <v>445</v>
      </c>
      <c r="Y757" s="482" t="s">
        <v>445</v>
      </c>
      <c r="Z757" s="482" t="s">
        <v>445</v>
      </c>
      <c r="AA757" s="482" t="s">
        <v>445</v>
      </c>
    </row>
    <row r="758" spans="1:27" x14ac:dyDescent="0.25">
      <c r="A758" s="396" t="s">
        <v>842</v>
      </c>
      <c r="B758" s="396" t="s">
        <v>28</v>
      </c>
      <c r="C758" s="396" t="s">
        <v>25</v>
      </c>
      <c r="D758" s="396" t="s">
        <v>528</v>
      </c>
      <c r="E758" s="204" t="s">
        <v>277</v>
      </c>
      <c r="F758" s="203" t="s">
        <v>279</v>
      </c>
      <c r="G758" s="747" t="s">
        <v>445</v>
      </c>
      <c r="H758" s="747" t="s">
        <v>445</v>
      </c>
      <c r="I758" s="799" t="s">
        <v>445</v>
      </c>
      <c r="J758" s="747" t="s">
        <v>445</v>
      </c>
      <c r="K758" s="747" t="s">
        <v>445</v>
      </c>
      <c r="L758" s="482" t="s">
        <v>445</v>
      </c>
      <c r="M758" s="482" t="s">
        <v>445</v>
      </c>
      <c r="N758" s="482" t="s">
        <v>445</v>
      </c>
      <c r="O758" s="482" t="s">
        <v>445</v>
      </c>
      <c r="P758" s="747" t="s">
        <v>445</v>
      </c>
      <c r="Q758" s="747" t="s">
        <v>445</v>
      </c>
      <c r="R758" s="748" t="s">
        <v>445</v>
      </c>
      <c r="S758" s="748" t="s">
        <v>445</v>
      </c>
      <c r="T758" s="748" t="s">
        <v>445</v>
      </c>
      <c r="U758" s="748" t="s">
        <v>445</v>
      </c>
      <c r="V758" s="747" t="s">
        <v>445</v>
      </c>
      <c r="W758" s="747" t="s">
        <v>445</v>
      </c>
      <c r="X758" s="482" t="s">
        <v>445</v>
      </c>
      <c r="Y758" s="482" t="s">
        <v>445</v>
      </c>
      <c r="Z758" s="482" t="s">
        <v>445</v>
      </c>
      <c r="AA758" s="482" t="s">
        <v>445</v>
      </c>
    </row>
    <row r="759" spans="1:27" x14ac:dyDescent="0.25">
      <c r="A759" s="390" t="s">
        <v>842</v>
      </c>
      <c r="B759" s="390" t="s">
        <v>28</v>
      </c>
      <c r="C759" s="390" t="s">
        <v>25</v>
      </c>
      <c r="D759" s="68" t="s">
        <v>117</v>
      </c>
      <c r="E759" s="69" t="s">
        <v>277</v>
      </c>
      <c r="F759" s="69" t="s">
        <v>280</v>
      </c>
      <c r="G759" s="687" t="s">
        <v>445</v>
      </c>
      <c r="H759" s="687" t="s">
        <v>445</v>
      </c>
      <c r="I759" s="739" t="s">
        <v>445</v>
      </c>
      <c r="J759" s="687" t="s">
        <v>445</v>
      </c>
      <c r="K759" s="687" t="s">
        <v>445</v>
      </c>
      <c r="L759" s="484" t="s">
        <v>445</v>
      </c>
      <c r="M759" s="484" t="s">
        <v>445</v>
      </c>
      <c r="N759" s="484" t="s">
        <v>445</v>
      </c>
      <c r="O759" s="484" t="s">
        <v>445</v>
      </c>
      <c r="P759" s="687" t="s">
        <v>445</v>
      </c>
      <c r="Q759" s="687" t="s">
        <v>445</v>
      </c>
      <c r="R759" s="715" t="s">
        <v>445</v>
      </c>
      <c r="S759" s="715" t="s">
        <v>445</v>
      </c>
      <c r="T759" s="715" t="s">
        <v>445</v>
      </c>
      <c r="U759" s="715" t="s">
        <v>445</v>
      </c>
      <c r="V759" s="687" t="s">
        <v>445</v>
      </c>
      <c r="W759" s="687" t="s">
        <v>445</v>
      </c>
      <c r="X759" s="484" t="s">
        <v>445</v>
      </c>
      <c r="Y759" s="484" t="s">
        <v>445</v>
      </c>
      <c r="Z759" s="484" t="s">
        <v>445</v>
      </c>
      <c r="AA759" s="484" t="s">
        <v>445</v>
      </c>
    </row>
    <row r="760" spans="1:27" x14ac:dyDescent="0.25">
      <c r="A760" s="396" t="s">
        <v>842</v>
      </c>
      <c r="B760" s="396" t="s">
        <v>28</v>
      </c>
      <c r="C760" s="203" t="s">
        <v>89</v>
      </c>
      <c r="D760" s="204" t="s">
        <v>115</v>
      </c>
      <c r="E760" s="396" t="s">
        <v>524</v>
      </c>
      <c r="F760" s="396" t="s">
        <v>272</v>
      </c>
      <c r="G760" s="747">
        <v>0</v>
      </c>
      <c r="H760" s="747">
        <v>0</v>
      </c>
      <c r="I760" s="799">
        <v>0</v>
      </c>
      <c r="J760" s="747">
        <v>0</v>
      </c>
      <c r="K760" s="747">
        <v>0</v>
      </c>
      <c r="L760" s="482"/>
      <c r="M760" s="482"/>
      <c r="N760" s="482"/>
      <c r="O760" s="482"/>
      <c r="P760" s="747">
        <v>0</v>
      </c>
      <c r="Q760" s="747">
        <v>0</v>
      </c>
      <c r="R760" s="748"/>
      <c r="S760" s="748"/>
      <c r="T760" s="748"/>
      <c r="U760" s="748"/>
      <c r="V760" s="747">
        <v>0</v>
      </c>
      <c r="W760" s="747">
        <v>0</v>
      </c>
      <c r="X760" s="482"/>
      <c r="Y760" s="482"/>
      <c r="Z760" s="482"/>
      <c r="AA760" s="482"/>
    </row>
    <row r="761" spans="1:27" x14ac:dyDescent="0.25">
      <c r="A761" s="396" t="s">
        <v>842</v>
      </c>
      <c r="B761" s="396" t="s">
        <v>28</v>
      </c>
      <c r="C761" s="203" t="s">
        <v>89</v>
      </c>
      <c r="D761" s="204" t="s">
        <v>115</v>
      </c>
      <c r="E761" s="396" t="s">
        <v>524</v>
      </c>
      <c r="F761" s="396" t="s">
        <v>278</v>
      </c>
      <c r="G761" s="747">
        <v>0</v>
      </c>
      <c r="H761" s="747">
        <v>0</v>
      </c>
      <c r="I761" s="799">
        <v>0</v>
      </c>
      <c r="J761" s="747">
        <v>0</v>
      </c>
      <c r="K761" s="747">
        <v>0</v>
      </c>
      <c r="L761" s="482"/>
      <c r="M761" s="482"/>
      <c r="N761" s="482"/>
      <c r="O761" s="482"/>
      <c r="P761" s="747">
        <v>0</v>
      </c>
      <c r="Q761" s="747">
        <v>0</v>
      </c>
      <c r="R761" s="748"/>
      <c r="S761" s="748"/>
      <c r="T761" s="748"/>
      <c r="U761" s="748"/>
      <c r="V761" s="747">
        <v>0</v>
      </c>
      <c r="W761" s="747">
        <v>0</v>
      </c>
      <c r="X761" s="482"/>
      <c r="Y761" s="482"/>
      <c r="Z761" s="482"/>
      <c r="AA761" s="482"/>
    </row>
    <row r="762" spans="1:27" x14ac:dyDescent="0.25">
      <c r="A762" s="396" t="s">
        <v>842</v>
      </c>
      <c r="B762" s="396" t="s">
        <v>28</v>
      </c>
      <c r="C762" s="203" t="s">
        <v>89</v>
      </c>
      <c r="D762" s="204" t="s">
        <v>115</v>
      </c>
      <c r="E762" s="396" t="s">
        <v>526</v>
      </c>
      <c r="F762" s="396" t="s">
        <v>272</v>
      </c>
      <c r="G762" s="747">
        <v>0</v>
      </c>
      <c r="H762" s="747">
        <v>0</v>
      </c>
      <c r="I762" s="799">
        <v>0</v>
      </c>
      <c r="J762" s="747">
        <v>0</v>
      </c>
      <c r="K762" s="747">
        <v>0</v>
      </c>
      <c r="L762" s="482"/>
      <c r="M762" s="482"/>
      <c r="N762" s="482"/>
      <c r="O762" s="482"/>
      <c r="P762" s="747">
        <v>0</v>
      </c>
      <c r="Q762" s="747">
        <v>0</v>
      </c>
      <c r="R762" s="748"/>
      <c r="S762" s="748"/>
      <c r="T762" s="748"/>
      <c r="U762" s="748"/>
      <c r="V762" s="747">
        <v>0</v>
      </c>
      <c r="W762" s="747">
        <v>0</v>
      </c>
      <c r="X762" s="482"/>
      <c r="Y762" s="482"/>
      <c r="Z762" s="482"/>
      <c r="AA762" s="482"/>
    </row>
    <row r="763" spans="1:27" x14ac:dyDescent="0.25">
      <c r="A763" s="396" t="s">
        <v>842</v>
      </c>
      <c r="B763" s="396" t="s">
        <v>28</v>
      </c>
      <c r="C763" s="203" t="s">
        <v>89</v>
      </c>
      <c r="D763" s="204" t="s">
        <v>115</v>
      </c>
      <c r="E763" s="396" t="s">
        <v>526</v>
      </c>
      <c r="F763" s="396" t="s">
        <v>278</v>
      </c>
      <c r="G763" s="747">
        <v>25</v>
      </c>
      <c r="H763" s="747">
        <v>46.699996948242188</v>
      </c>
      <c r="I763" s="799">
        <v>3.4183681011199951E-2</v>
      </c>
      <c r="J763" s="747">
        <v>43</v>
      </c>
      <c r="K763" s="747">
        <v>38</v>
      </c>
      <c r="L763" s="482">
        <v>0.90698254312929127</v>
      </c>
      <c r="M763" s="482">
        <v>9.6771613423451669E-2</v>
      </c>
      <c r="N763" s="482">
        <v>0.69398965806614943</v>
      </c>
      <c r="O763" s="482">
        <v>1.1199754281924332</v>
      </c>
      <c r="P763" s="747">
        <v>0</v>
      </c>
      <c r="Q763" s="747">
        <v>0</v>
      </c>
      <c r="R763" s="748"/>
      <c r="S763" s="748"/>
      <c r="T763" s="748"/>
      <c r="U763" s="748"/>
      <c r="V763" s="747">
        <v>43</v>
      </c>
      <c r="W763" s="747">
        <v>38</v>
      </c>
      <c r="X763" s="482">
        <v>0.90698254312929127</v>
      </c>
      <c r="Y763" s="482">
        <v>9.6771613423451669E-2</v>
      </c>
      <c r="Z763" s="482">
        <v>0.69398965806614943</v>
      </c>
      <c r="AA763" s="482">
        <v>1.1199754281924332</v>
      </c>
    </row>
    <row r="764" spans="1:27" x14ac:dyDescent="0.25">
      <c r="A764" s="390" t="s">
        <v>842</v>
      </c>
      <c r="B764" s="390" t="s">
        <v>28</v>
      </c>
      <c r="C764" s="390" t="s">
        <v>25</v>
      </c>
      <c r="D764" s="69" t="s">
        <v>115</v>
      </c>
      <c r="E764" s="68" t="s">
        <v>525</v>
      </c>
      <c r="F764" s="69" t="s">
        <v>280</v>
      </c>
      <c r="G764" s="687">
        <v>25</v>
      </c>
      <c r="H764" s="687">
        <v>46.699996948242188</v>
      </c>
      <c r="I764" s="739">
        <v>2.9154166113585234E-3</v>
      </c>
      <c r="J764" s="687">
        <v>6</v>
      </c>
      <c r="K764" s="687">
        <v>5</v>
      </c>
      <c r="L764" s="484"/>
      <c r="M764" s="484"/>
      <c r="N764" s="484"/>
      <c r="O764" s="484"/>
      <c r="P764" s="687">
        <v>0</v>
      </c>
      <c r="Q764" s="687">
        <v>0</v>
      </c>
      <c r="R764" s="715"/>
      <c r="S764" s="715"/>
      <c r="T764" s="715"/>
      <c r="U764" s="715"/>
      <c r="V764" s="687">
        <v>6</v>
      </c>
      <c r="W764" s="687">
        <v>5</v>
      </c>
      <c r="X764" s="484"/>
      <c r="Y764" s="484"/>
      <c r="Z764" s="484"/>
      <c r="AA764" s="484"/>
    </row>
    <row r="765" spans="1:27" x14ac:dyDescent="0.25">
      <c r="A765" s="390" t="s">
        <v>842</v>
      </c>
      <c r="B765" s="390" t="s">
        <v>28</v>
      </c>
      <c r="C765" s="390" t="s">
        <v>25</v>
      </c>
      <c r="D765" s="69" t="s">
        <v>115</v>
      </c>
      <c r="E765" s="68" t="s">
        <v>527</v>
      </c>
      <c r="F765" s="69" t="s">
        <v>280</v>
      </c>
      <c r="G765" s="687">
        <v>25</v>
      </c>
      <c r="H765" s="687">
        <v>55.899997711181641</v>
      </c>
      <c r="I765" s="739">
        <v>3.7099096924066544E-2</v>
      </c>
      <c r="J765" s="687">
        <v>49</v>
      </c>
      <c r="K765" s="687">
        <v>43</v>
      </c>
      <c r="L765" s="484">
        <v>0.91429227961182935</v>
      </c>
      <c r="M765" s="484">
        <v>8.8181814750515397E-2</v>
      </c>
      <c r="N765" s="484">
        <v>0.72378705095480744</v>
      </c>
      <c r="O765" s="484">
        <v>1.1047975082688513</v>
      </c>
      <c r="P765" s="687">
        <v>0</v>
      </c>
      <c r="Q765" s="687">
        <v>0</v>
      </c>
      <c r="R765" s="715"/>
      <c r="S765" s="715"/>
      <c r="T765" s="715"/>
      <c r="U765" s="715"/>
      <c r="V765" s="687">
        <v>49</v>
      </c>
      <c r="W765" s="687">
        <v>43</v>
      </c>
      <c r="X765" s="484">
        <v>0.91429227961182935</v>
      </c>
      <c r="Y765" s="484">
        <v>8.8181814750515397E-2</v>
      </c>
      <c r="Z765" s="484">
        <v>0.72378705095480744</v>
      </c>
      <c r="AA765" s="484">
        <v>1.1047975082688513</v>
      </c>
    </row>
    <row r="766" spans="1:27" x14ac:dyDescent="0.25">
      <c r="A766" s="390" t="s">
        <v>842</v>
      </c>
      <c r="B766" s="390" t="s">
        <v>28</v>
      </c>
      <c r="C766" s="390" t="s">
        <v>25</v>
      </c>
      <c r="D766" s="69" t="s">
        <v>115</v>
      </c>
      <c r="E766" s="69" t="s">
        <v>277</v>
      </c>
      <c r="F766" s="68" t="s">
        <v>276</v>
      </c>
      <c r="G766" s="687">
        <v>25</v>
      </c>
      <c r="H766" s="687">
        <v>46.699996948242188</v>
      </c>
      <c r="I766" s="739">
        <v>3.4183681011199951E-2</v>
      </c>
      <c r="J766" s="687">
        <v>43</v>
      </c>
      <c r="K766" s="687">
        <v>38</v>
      </c>
      <c r="L766" s="484">
        <v>0.90698254312929127</v>
      </c>
      <c r="M766" s="484">
        <v>9.6771613423451669E-2</v>
      </c>
      <c r="N766" s="484">
        <v>0.69398965806614943</v>
      </c>
      <c r="O766" s="484">
        <v>1.1199754281924332</v>
      </c>
      <c r="P766" s="687">
        <v>0</v>
      </c>
      <c r="Q766" s="687">
        <v>0</v>
      </c>
      <c r="R766" s="715"/>
      <c r="S766" s="715"/>
      <c r="T766" s="715"/>
      <c r="U766" s="715"/>
      <c r="V766" s="687">
        <v>43</v>
      </c>
      <c r="W766" s="687">
        <v>38</v>
      </c>
      <c r="X766" s="484">
        <v>0.90698254312929127</v>
      </c>
      <c r="Y766" s="484">
        <v>9.6771613423451669E-2</v>
      </c>
      <c r="Z766" s="484">
        <v>0.69398965806614943</v>
      </c>
      <c r="AA766" s="484">
        <v>1.1199754281924332</v>
      </c>
    </row>
    <row r="767" spans="1:27" x14ac:dyDescent="0.25">
      <c r="A767" s="390" t="s">
        <v>842</v>
      </c>
      <c r="B767" s="390" t="s">
        <v>28</v>
      </c>
      <c r="C767" s="390" t="s">
        <v>25</v>
      </c>
      <c r="D767" s="69" t="s">
        <v>115</v>
      </c>
      <c r="E767" s="69" t="s">
        <v>277</v>
      </c>
      <c r="F767" s="68" t="s">
        <v>279</v>
      </c>
      <c r="G767" s="687">
        <v>25</v>
      </c>
      <c r="H767" s="687">
        <v>9.1999998092651367</v>
      </c>
      <c r="I767" s="739">
        <v>2.9154166113585234E-3</v>
      </c>
      <c r="J767" s="687">
        <v>6</v>
      </c>
      <c r="K767" s="687">
        <v>5</v>
      </c>
      <c r="L767" s="484"/>
      <c r="M767" s="484"/>
      <c r="N767" s="484"/>
      <c r="O767" s="484"/>
      <c r="P767" s="687">
        <v>0</v>
      </c>
      <c r="Q767" s="687">
        <v>0</v>
      </c>
      <c r="R767" s="715"/>
      <c r="S767" s="715"/>
      <c r="T767" s="715"/>
      <c r="U767" s="715"/>
      <c r="V767" s="687">
        <v>6</v>
      </c>
      <c r="W767" s="687">
        <v>5</v>
      </c>
      <c r="X767" s="484"/>
      <c r="Y767" s="484"/>
      <c r="Z767" s="484"/>
      <c r="AA767" s="484"/>
    </row>
    <row r="768" spans="1:27" x14ac:dyDescent="0.25">
      <c r="A768" s="392" t="s">
        <v>842</v>
      </c>
      <c r="B768" s="392" t="s">
        <v>28</v>
      </c>
      <c r="C768" s="16" t="s">
        <v>89</v>
      </c>
      <c r="D768" s="14" t="s">
        <v>115</v>
      </c>
      <c r="E768" s="14" t="s">
        <v>277</v>
      </c>
      <c r="F768" s="14" t="s">
        <v>280</v>
      </c>
      <c r="G768" s="616">
        <v>25</v>
      </c>
      <c r="H768" s="616">
        <v>55.899997711181641</v>
      </c>
      <c r="I768" s="738">
        <v>3.7099096924066544E-2</v>
      </c>
      <c r="J768" s="616">
        <v>50</v>
      </c>
      <c r="K768" s="616">
        <v>44</v>
      </c>
      <c r="L768" s="487">
        <v>0.91429227961182935</v>
      </c>
      <c r="M768" s="487">
        <v>8.8181814750515397E-2</v>
      </c>
      <c r="N768" s="487">
        <v>0.72378705095480744</v>
      </c>
      <c r="O768" s="487">
        <v>1.1047975082688513</v>
      </c>
      <c r="P768" s="616">
        <v>0</v>
      </c>
      <c r="Q768" s="616">
        <v>0</v>
      </c>
      <c r="R768" s="617"/>
      <c r="S768" s="617"/>
      <c r="T768" s="617"/>
      <c r="U768" s="617"/>
      <c r="V768" s="616">
        <v>50</v>
      </c>
      <c r="W768" s="616">
        <v>44</v>
      </c>
      <c r="X768" s="487">
        <v>0.91429227961182935</v>
      </c>
      <c r="Y768" s="487">
        <v>8.8181814750515397E-2</v>
      </c>
      <c r="Z768" s="487">
        <v>0.72378705095480744</v>
      </c>
      <c r="AA768" s="487">
        <v>1.1047975082688513</v>
      </c>
    </row>
    <row r="769" spans="1:27" x14ac:dyDescent="0.25">
      <c r="A769" s="744" t="s">
        <v>842</v>
      </c>
      <c r="B769" s="744" t="s">
        <v>28</v>
      </c>
      <c r="C769" s="744" t="s">
        <v>87</v>
      </c>
      <c r="D769" s="744" t="s">
        <v>523</v>
      </c>
      <c r="E769" s="744" t="s">
        <v>524</v>
      </c>
      <c r="F769" s="744" t="s">
        <v>272</v>
      </c>
      <c r="G769" s="745">
        <v>25</v>
      </c>
      <c r="H769" s="745">
        <v>108.57978057861328</v>
      </c>
      <c r="I769" s="798">
        <v>3.6664679646492004E-3</v>
      </c>
      <c r="J769" s="745">
        <v>23</v>
      </c>
      <c r="K769" s="745">
        <v>17</v>
      </c>
      <c r="L769" s="481">
        <v>0.81606328616399659</v>
      </c>
      <c r="M769" s="481">
        <v>9.8115373872325731E-2</v>
      </c>
      <c r="N769" s="481">
        <v>0.6107054485419543</v>
      </c>
      <c r="O769" s="481">
        <v>1.0214211237860389</v>
      </c>
      <c r="P769" s="745"/>
      <c r="Q769" s="745"/>
      <c r="R769" s="746"/>
      <c r="S769" s="746"/>
      <c r="T769" s="746"/>
      <c r="U769" s="746"/>
      <c r="V769" s="745">
        <v>23</v>
      </c>
      <c r="W769" s="745">
        <v>17</v>
      </c>
      <c r="X769" s="481">
        <v>0.81606328616399659</v>
      </c>
      <c r="Y769" s="481">
        <v>9.8115373872325731E-2</v>
      </c>
      <c r="Z769" s="481">
        <v>0.6107054485419543</v>
      </c>
      <c r="AA769" s="790">
        <v>1.0214211237860389</v>
      </c>
    </row>
    <row r="770" spans="1:27" x14ac:dyDescent="0.25">
      <c r="A770" s="744" t="s">
        <v>842</v>
      </c>
      <c r="B770" s="744" t="s">
        <v>28</v>
      </c>
      <c r="C770" s="744" t="s">
        <v>87</v>
      </c>
      <c r="D770" s="744" t="s">
        <v>523</v>
      </c>
      <c r="E770" s="744" t="s">
        <v>524</v>
      </c>
      <c r="F770" s="744" t="s">
        <v>278</v>
      </c>
      <c r="G770" s="745">
        <v>25</v>
      </c>
      <c r="H770" s="745">
        <v>4.6999998092651367</v>
      </c>
      <c r="I770" s="798">
        <v>2.3179526906460524E-3</v>
      </c>
      <c r="J770" s="745">
        <v>13</v>
      </c>
      <c r="K770" s="745">
        <v>11</v>
      </c>
      <c r="L770" s="481"/>
      <c r="M770" s="481"/>
      <c r="N770" s="481"/>
      <c r="O770" s="481"/>
      <c r="P770" s="745"/>
      <c r="Q770" s="745"/>
      <c r="R770" s="746"/>
      <c r="S770" s="746"/>
      <c r="T770" s="746"/>
      <c r="U770" s="746"/>
      <c r="V770" s="745"/>
      <c r="W770" s="745"/>
      <c r="X770" s="481"/>
      <c r="Y770" s="481"/>
      <c r="Z770" s="481"/>
      <c r="AA770" s="481"/>
    </row>
    <row r="771" spans="1:27" x14ac:dyDescent="0.25">
      <c r="A771" s="396" t="s">
        <v>842</v>
      </c>
      <c r="B771" s="396" t="s">
        <v>28</v>
      </c>
      <c r="C771" s="396" t="s">
        <v>87</v>
      </c>
      <c r="D771" s="396" t="s">
        <v>523</v>
      </c>
      <c r="E771" s="203" t="s">
        <v>525</v>
      </c>
      <c r="F771" s="204" t="s">
        <v>280</v>
      </c>
      <c r="G771" s="792">
        <v>25</v>
      </c>
      <c r="H771" s="747">
        <v>160.60000610351563</v>
      </c>
      <c r="I771" s="812">
        <v>5.9839999999999997E-3</v>
      </c>
      <c r="J771" s="792">
        <v>36</v>
      </c>
      <c r="K771" s="792">
        <v>28</v>
      </c>
      <c r="L771" s="793">
        <v>0.81273300000000004</v>
      </c>
      <c r="M771" s="793">
        <v>7.6830999999999997E-2</v>
      </c>
      <c r="N771" s="793">
        <v>0.65623200000000004</v>
      </c>
      <c r="O771" s="793">
        <v>0.96923400000000004</v>
      </c>
      <c r="P771" s="747"/>
      <c r="Q771" s="747"/>
      <c r="R771" s="748"/>
      <c r="S771" s="748"/>
      <c r="T771" s="748"/>
      <c r="U771" s="748"/>
      <c r="V771" s="747"/>
      <c r="W771" s="747"/>
      <c r="X771" s="482"/>
      <c r="Y771" s="482"/>
      <c r="Z771" s="482"/>
      <c r="AA771" s="482"/>
    </row>
    <row r="772" spans="1:27" x14ac:dyDescent="0.25">
      <c r="A772" s="744" t="s">
        <v>842</v>
      </c>
      <c r="B772" s="744" t="s">
        <v>28</v>
      </c>
      <c r="C772" s="744" t="s">
        <v>87</v>
      </c>
      <c r="D772" s="744" t="s">
        <v>523</v>
      </c>
      <c r="E772" s="744" t="s">
        <v>526</v>
      </c>
      <c r="F772" s="744" t="s">
        <v>272</v>
      </c>
      <c r="G772" s="745">
        <v>25</v>
      </c>
      <c r="H772" s="745">
        <v>1508</v>
      </c>
      <c r="I772" s="798">
        <v>0.1122024729847908</v>
      </c>
      <c r="J772" s="745">
        <v>484</v>
      </c>
      <c r="K772" s="745">
        <v>413</v>
      </c>
      <c r="L772" s="481">
        <v>0.90054069723061159</v>
      </c>
      <c r="M772" s="481">
        <v>1.3786446112060388E-2</v>
      </c>
      <c r="N772" s="481">
        <v>0.87344656244998486</v>
      </c>
      <c r="O772" s="481">
        <v>0.92763483201123831</v>
      </c>
      <c r="P772" s="745">
        <v>1</v>
      </c>
      <c r="Q772" s="745">
        <v>1</v>
      </c>
      <c r="R772" s="746"/>
      <c r="S772" s="746"/>
      <c r="T772" s="746"/>
      <c r="U772" s="746"/>
      <c r="V772" s="745">
        <v>485</v>
      </c>
      <c r="W772" s="745">
        <v>414</v>
      </c>
      <c r="X772" s="481">
        <v>0.90054069723061159</v>
      </c>
      <c r="Y772" s="481">
        <v>1.3786446112060388E-2</v>
      </c>
      <c r="Z772" s="481">
        <v>0.87344656244998486</v>
      </c>
      <c r="AA772" s="790">
        <v>0.92763483201123831</v>
      </c>
    </row>
    <row r="773" spans="1:27" x14ac:dyDescent="0.25">
      <c r="A773" s="744" t="s">
        <v>842</v>
      </c>
      <c r="B773" s="744" t="s">
        <v>28</v>
      </c>
      <c r="C773" s="744" t="s">
        <v>87</v>
      </c>
      <c r="D773" s="744" t="s">
        <v>523</v>
      </c>
      <c r="E773" s="744" t="s">
        <v>526</v>
      </c>
      <c r="F773" s="744" t="s">
        <v>278</v>
      </c>
      <c r="G773" s="745">
        <v>25</v>
      </c>
      <c r="H773" s="745">
        <v>1549.9000244140625</v>
      </c>
      <c r="I773" s="798">
        <v>1.1396821588277817E-2</v>
      </c>
      <c r="J773" s="745">
        <v>70</v>
      </c>
      <c r="K773" s="745">
        <v>60</v>
      </c>
      <c r="L773" s="481">
        <v>0.85894319314809631</v>
      </c>
      <c r="M773" s="481">
        <v>5.0334293174298314E-2</v>
      </c>
      <c r="N773" s="481">
        <v>0.75847552347823832</v>
      </c>
      <c r="O773" s="481">
        <v>0.95941086281795429</v>
      </c>
      <c r="P773" s="745"/>
      <c r="Q773" s="745"/>
      <c r="R773" s="746"/>
      <c r="S773" s="746"/>
      <c r="T773" s="746"/>
      <c r="U773" s="746"/>
      <c r="V773" s="745">
        <v>70</v>
      </c>
      <c r="W773" s="745">
        <v>60</v>
      </c>
      <c r="X773" s="481">
        <v>0.85894319314809631</v>
      </c>
      <c r="Y773" s="481">
        <v>5.0334293174298314E-2</v>
      </c>
      <c r="Z773" s="481">
        <v>0.75847552347823832</v>
      </c>
      <c r="AA773" s="790">
        <v>0.95941086281795429</v>
      </c>
    </row>
    <row r="774" spans="1:27" x14ac:dyDescent="0.25">
      <c r="A774" s="396" t="s">
        <v>842</v>
      </c>
      <c r="B774" s="396" t="s">
        <v>28</v>
      </c>
      <c r="C774" s="396" t="s">
        <v>87</v>
      </c>
      <c r="D774" s="396" t="s">
        <v>523</v>
      </c>
      <c r="E774" s="203" t="s">
        <v>527</v>
      </c>
      <c r="F774" s="204" t="s">
        <v>280</v>
      </c>
      <c r="G774" s="747">
        <v>25</v>
      </c>
      <c r="H774" s="747">
        <v>160.60000610351563</v>
      </c>
      <c r="I774" s="799">
        <v>0.12359929084777832</v>
      </c>
      <c r="J774" s="747">
        <v>554</v>
      </c>
      <c r="K774" s="747">
        <v>473</v>
      </c>
      <c r="L774" s="482">
        <v>0.89670508174625385</v>
      </c>
      <c r="M774" s="482">
        <v>1.3389583657568699E-2</v>
      </c>
      <c r="N774" s="482">
        <v>0.87040028021631521</v>
      </c>
      <c r="O774" s="482">
        <v>0.92300988327619249</v>
      </c>
      <c r="P774" s="747">
        <v>1</v>
      </c>
      <c r="Q774" s="747">
        <v>1</v>
      </c>
      <c r="R774" s="748"/>
      <c r="S774" s="748"/>
      <c r="T774" s="748"/>
      <c r="U774" s="748"/>
      <c r="V774" s="747">
        <v>555</v>
      </c>
      <c r="W774" s="747">
        <v>474</v>
      </c>
      <c r="X774" s="482">
        <v>0.89670508174625385</v>
      </c>
      <c r="Y774" s="482">
        <v>1.3389583657568699E-2</v>
      </c>
      <c r="Z774" s="482">
        <v>0.87040028021631521</v>
      </c>
      <c r="AA774" s="791">
        <v>0.92300988327619249</v>
      </c>
    </row>
    <row r="775" spans="1:27" x14ac:dyDescent="0.25">
      <c r="A775" s="396" t="s">
        <v>842</v>
      </c>
      <c r="B775" s="396" t="s">
        <v>28</v>
      </c>
      <c r="C775" s="396" t="s">
        <v>87</v>
      </c>
      <c r="D775" s="396" t="s">
        <v>523</v>
      </c>
      <c r="E775" s="204" t="s">
        <v>277</v>
      </c>
      <c r="F775" s="203" t="s">
        <v>276</v>
      </c>
      <c r="G775" s="747">
        <v>25</v>
      </c>
      <c r="H775" s="747">
        <v>1140.0999755859375</v>
      </c>
      <c r="I775" s="799">
        <v>0.11603830009698868</v>
      </c>
      <c r="J775" s="747">
        <v>508</v>
      </c>
      <c r="K775" s="747">
        <v>431</v>
      </c>
      <c r="L775" s="482">
        <v>0.89801661903194197</v>
      </c>
      <c r="M775" s="482">
        <v>1.3732805219228669E-2</v>
      </c>
      <c r="N775" s="482">
        <v>0.87103117628213134</v>
      </c>
      <c r="O775" s="482">
        <v>0.92500206178175259</v>
      </c>
      <c r="P775" s="747">
        <v>1</v>
      </c>
      <c r="Q775" s="747">
        <v>1</v>
      </c>
      <c r="R775" s="748"/>
      <c r="S775" s="748"/>
      <c r="T775" s="748"/>
      <c r="U775" s="748"/>
      <c r="V775" s="747">
        <v>509</v>
      </c>
      <c r="W775" s="747">
        <v>432</v>
      </c>
      <c r="X775" s="482">
        <v>0.89801661903194197</v>
      </c>
      <c r="Y775" s="482">
        <v>1.3732805219228669E-2</v>
      </c>
      <c r="Z775" s="482">
        <v>0.87103117628213134</v>
      </c>
      <c r="AA775" s="791">
        <v>0.92500206178175259</v>
      </c>
    </row>
    <row r="776" spans="1:27" x14ac:dyDescent="0.25">
      <c r="A776" s="396" t="s">
        <v>842</v>
      </c>
      <c r="B776" s="396" t="s">
        <v>28</v>
      </c>
      <c r="C776" s="396" t="s">
        <v>87</v>
      </c>
      <c r="D776" s="396" t="s">
        <v>523</v>
      </c>
      <c r="E776" s="204" t="s">
        <v>277</v>
      </c>
      <c r="F776" s="203" t="s">
        <v>279</v>
      </c>
      <c r="G776" s="747">
        <v>25</v>
      </c>
      <c r="H776" s="747">
        <v>487.5999755859375</v>
      </c>
      <c r="I776" s="799">
        <v>1.3714775443077087E-2</v>
      </c>
      <c r="J776" s="747">
        <v>83</v>
      </c>
      <c r="K776" s="747">
        <v>71</v>
      </c>
      <c r="L776" s="482">
        <v>0.85024279800820035</v>
      </c>
      <c r="M776" s="482">
        <v>4.6997946045084109E-2</v>
      </c>
      <c r="N776" s="482">
        <v>0.75671390470978839</v>
      </c>
      <c r="O776" s="482">
        <v>0.94377169130661231</v>
      </c>
      <c r="P776" s="747"/>
      <c r="Q776" s="747"/>
      <c r="R776" s="748"/>
      <c r="S776" s="748"/>
      <c r="T776" s="748"/>
      <c r="U776" s="748"/>
      <c r="V776" s="747">
        <v>83</v>
      </c>
      <c r="W776" s="747">
        <v>71</v>
      </c>
      <c r="X776" s="482">
        <v>0.85024279800820035</v>
      </c>
      <c r="Y776" s="482">
        <v>4.6997946045084109E-2</v>
      </c>
      <c r="Z776" s="482">
        <v>0.75671390470978839</v>
      </c>
      <c r="AA776" s="791">
        <v>0.94377169130661231</v>
      </c>
    </row>
    <row r="777" spans="1:27" x14ac:dyDescent="0.25">
      <c r="A777" s="390" t="s">
        <v>842</v>
      </c>
      <c r="B777" s="390" t="s">
        <v>28</v>
      </c>
      <c r="C777" s="390" t="s">
        <v>87</v>
      </c>
      <c r="D777" s="68" t="s">
        <v>116</v>
      </c>
      <c r="E777" s="69" t="s">
        <v>277</v>
      </c>
      <c r="F777" s="69" t="s">
        <v>280</v>
      </c>
      <c r="G777" s="687">
        <v>25</v>
      </c>
      <c r="H777" s="687">
        <v>1693.5</v>
      </c>
      <c r="I777" s="739">
        <v>0.12975306808948517</v>
      </c>
      <c r="J777" s="687">
        <v>592</v>
      </c>
      <c r="K777" s="687">
        <v>503</v>
      </c>
      <c r="L777" s="484">
        <v>0.89296697237760803</v>
      </c>
      <c r="M777" s="484">
        <v>1.3286418748712935E-2</v>
      </c>
      <c r="N777" s="484">
        <v>0.86686874317631235</v>
      </c>
      <c r="O777" s="484">
        <v>0.9190652015789037</v>
      </c>
      <c r="P777" s="687">
        <v>1</v>
      </c>
      <c r="Q777" s="687">
        <v>1</v>
      </c>
      <c r="R777" s="715"/>
      <c r="S777" s="715"/>
      <c r="T777" s="715"/>
      <c r="U777" s="715"/>
      <c r="V777" s="687">
        <v>593</v>
      </c>
      <c r="W777" s="687">
        <v>504</v>
      </c>
      <c r="X777" s="484">
        <v>0.89296697237760803</v>
      </c>
      <c r="Y777" s="484">
        <v>1.3286418748712935E-2</v>
      </c>
      <c r="Z777" s="484">
        <v>0.86686874317631235</v>
      </c>
      <c r="AA777" s="484">
        <v>0.9190652015789037</v>
      </c>
    </row>
    <row r="778" spans="1:27" x14ac:dyDescent="0.25">
      <c r="A778" s="744" t="s">
        <v>842</v>
      </c>
      <c r="B778" s="744" t="s">
        <v>28</v>
      </c>
      <c r="C778" s="744" t="s">
        <v>87</v>
      </c>
      <c r="D778" s="744" t="s">
        <v>528</v>
      </c>
      <c r="E778" s="744" t="s">
        <v>524</v>
      </c>
      <c r="F778" s="744" t="s">
        <v>272</v>
      </c>
      <c r="G778" s="745" t="s">
        <v>445</v>
      </c>
      <c r="H778" s="745" t="s">
        <v>445</v>
      </c>
      <c r="I778" s="798" t="s">
        <v>445</v>
      </c>
      <c r="J778" s="745" t="s">
        <v>445</v>
      </c>
      <c r="K778" s="745" t="s">
        <v>445</v>
      </c>
      <c r="L778" s="481" t="s">
        <v>445</v>
      </c>
      <c r="M778" s="481" t="s">
        <v>445</v>
      </c>
      <c r="N778" s="481" t="s">
        <v>445</v>
      </c>
      <c r="O778" s="481" t="s">
        <v>445</v>
      </c>
      <c r="P778" s="745" t="s">
        <v>445</v>
      </c>
      <c r="Q778" s="745" t="s">
        <v>445</v>
      </c>
      <c r="R778" s="746" t="s">
        <v>445</v>
      </c>
      <c r="S778" s="746" t="s">
        <v>445</v>
      </c>
      <c r="T778" s="746" t="s">
        <v>445</v>
      </c>
      <c r="U778" s="746" t="s">
        <v>445</v>
      </c>
      <c r="V778" s="745" t="s">
        <v>445</v>
      </c>
      <c r="W778" s="745" t="s">
        <v>445</v>
      </c>
      <c r="X778" s="481" t="s">
        <v>445</v>
      </c>
      <c r="Y778" s="481" t="s">
        <v>445</v>
      </c>
      <c r="Z778" s="481" t="s">
        <v>445</v>
      </c>
      <c r="AA778" s="481" t="s">
        <v>445</v>
      </c>
    </row>
    <row r="779" spans="1:27" x14ac:dyDescent="0.25">
      <c r="A779" s="744" t="s">
        <v>842</v>
      </c>
      <c r="B779" s="744" t="s">
        <v>28</v>
      </c>
      <c r="C779" s="744" t="s">
        <v>87</v>
      </c>
      <c r="D779" s="744" t="s">
        <v>528</v>
      </c>
      <c r="E779" s="744" t="s">
        <v>524</v>
      </c>
      <c r="F779" s="744" t="s">
        <v>278</v>
      </c>
      <c r="G779" s="745" t="s">
        <v>445</v>
      </c>
      <c r="H779" s="745" t="s">
        <v>445</v>
      </c>
      <c r="I779" s="798" t="s">
        <v>445</v>
      </c>
      <c r="J779" s="745" t="s">
        <v>445</v>
      </c>
      <c r="K779" s="745" t="s">
        <v>445</v>
      </c>
      <c r="L779" s="481" t="s">
        <v>445</v>
      </c>
      <c r="M779" s="481" t="s">
        <v>445</v>
      </c>
      <c r="N779" s="481" t="s">
        <v>445</v>
      </c>
      <c r="O779" s="481" t="s">
        <v>445</v>
      </c>
      <c r="P779" s="745" t="s">
        <v>445</v>
      </c>
      <c r="Q779" s="745" t="s">
        <v>445</v>
      </c>
      <c r="R779" s="746" t="s">
        <v>445</v>
      </c>
      <c r="S779" s="746" t="s">
        <v>445</v>
      </c>
      <c r="T779" s="746" t="s">
        <v>445</v>
      </c>
      <c r="U779" s="746" t="s">
        <v>445</v>
      </c>
      <c r="V779" s="745" t="s">
        <v>445</v>
      </c>
      <c r="W779" s="745" t="s">
        <v>445</v>
      </c>
      <c r="X779" s="481" t="s">
        <v>445</v>
      </c>
      <c r="Y779" s="481" t="s">
        <v>445</v>
      </c>
      <c r="Z779" s="481" t="s">
        <v>445</v>
      </c>
      <c r="AA779" s="481" t="s">
        <v>445</v>
      </c>
    </row>
    <row r="780" spans="1:27" x14ac:dyDescent="0.25">
      <c r="A780" s="396" t="s">
        <v>842</v>
      </c>
      <c r="B780" s="396" t="s">
        <v>28</v>
      </c>
      <c r="C780" s="396" t="s">
        <v>87</v>
      </c>
      <c r="D780" s="396" t="s">
        <v>528</v>
      </c>
      <c r="E780" s="203" t="s">
        <v>525</v>
      </c>
      <c r="F780" s="204" t="s">
        <v>280</v>
      </c>
      <c r="G780" s="747" t="s">
        <v>445</v>
      </c>
      <c r="H780" s="747" t="s">
        <v>445</v>
      </c>
      <c r="I780" s="799" t="s">
        <v>445</v>
      </c>
      <c r="J780" s="747" t="s">
        <v>445</v>
      </c>
      <c r="K780" s="747" t="s">
        <v>445</v>
      </c>
      <c r="L780" s="482" t="s">
        <v>445</v>
      </c>
      <c r="M780" s="482" t="s">
        <v>445</v>
      </c>
      <c r="N780" s="482" t="s">
        <v>445</v>
      </c>
      <c r="O780" s="482" t="s">
        <v>445</v>
      </c>
      <c r="P780" s="747" t="s">
        <v>445</v>
      </c>
      <c r="Q780" s="747" t="s">
        <v>445</v>
      </c>
      <c r="R780" s="748" t="s">
        <v>445</v>
      </c>
      <c r="S780" s="748" t="s">
        <v>445</v>
      </c>
      <c r="T780" s="748" t="s">
        <v>445</v>
      </c>
      <c r="U780" s="748" t="s">
        <v>445</v>
      </c>
      <c r="V780" s="747" t="s">
        <v>445</v>
      </c>
      <c r="W780" s="747" t="s">
        <v>445</v>
      </c>
      <c r="X780" s="482" t="s">
        <v>445</v>
      </c>
      <c r="Y780" s="482" t="s">
        <v>445</v>
      </c>
      <c r="Z780" s="482" t="s">
        <v>445</v>
      </c>
      <c r="AA780" s="482" t="s">
        <v>445</v>
      </c>
    </row>
    <row r="781" spans="1:27" x14ac:dyDescent="0.25">
      <c r="A781" s="744" t="s">
        <v>842</v>
      </c>
      <c r="B781" s="744" t="s">
        <v>28</v>
      </c>
      <c r="C781" s="744" t="s">
        <v>87</v>
      </c>
      <c r="D781" s="744" t="s">
        <v>528</v>
      </c>
      <c r="E781" s="744" t="s">
        <v>526</v>
      </c>
      <c r="F781" s="744" t="s">
        <v>272</v>
      </c>
      <c r="G781" s="745" t="s">
        <v>445</v>
      </c>
      <c r="H781" s="745" t="s">
        <v>445</v>
      </c>
      <c r="I781" s="798" t="s">
        <v>445</v>
      </c>
      <c r="J781" s="745" t="s">
        <v>445</v>
      </c>
      <c r="K781" s="745" t="s">
        <v>445</v>
      </c>
      <c r="L781" s="481" t="s">
        <v>445</v>
      </c>
      <c r="M781" s="481" t="s">
        <v>445</v>
      </c>
      <c r="N781" s="481" t="s">
        <v>445</v>
      </c>
      <c r="O781" s="481" t="s">
        <v>445</v>
      </c>
      <c r="P781" s="745" t="s">
        <v>445</v>
      </c>
      <c r="Q781" s="745" t="s">
        <v>445</v>
      </c>
      <c r="R781" s="746" t="s">
        <v>445</v>
      </c>
      <c r="S781" s="746" t="s">
        <v>445</v>
      </c>
      <c r="T781" s="746" t="s">
        <v>445</v>
      </c>
      <c r="U781" s="746" t="s">
        <v>445</v>
      </c>
      <c r="V781" s="745" t="s">
        <v>445</v>
      </c>
      <c r="W781" s="745" t="s">
        <v>445</v>
      </c>
      <c r="X781" s="481" t="s">
        <v>445</v>
      </c>
      <c r="Y781" s="481" t="s">
        <v>445</v>
      </c>
      <c r="Z781" s="481" t="s">
        <v>445</v>
      </c>
      <c r="AA781" s="481" t="s">
        <v>445</v>
      </c>
    </row>
    <row r="782" spans="1:27" x14ac:dyDescent="0.25">
      <c r="A782" s="744" t="s">
        <v>842</v>
      </c>
      <c r="B782" s="744" t="s">
        <v>28</v>
      </c>
      <c r="C782" s="744" t="s">
        <v>87</v>
      </c>
      <c r="D782" s="744" t="s">
        <v>528</v>
      </c>
      <c r="E782" s="744" t="s">
        <v>526</v>
      </c>
      <c r="F782" s="744" t="s">
        <v>278</v>
      </c>
      <c r="G782" s="745" t="s">
        <v>445</v>
      </c>
      <c r="H782" s="745" t="s">
        <v>445</v>
      </c>
      <c r="I782" s="798" t="s">
        <v>445</v>
      </c>
      <c r="J782" s="745" t="s">
        <v>445</v>
      </c>
      <c r="K782" s="745" t="s">
        <v>445</v>
      </c>
      <c r="L782" s="481" t="s">
        <v>445</v>
      </c>
      <c r="M782" s="481" t="s">
        <v>445</v>
      </c>
      <c r="N782" s="481" t="s">
        <v>445</v>
      </c>
      <c r="O782" s="481" t="s">
        <v>445</v>
      </c>
      <c r="P782" s="745" t="s">
        <v>445</v>
      </c>
      <c r="Q782" s="745" t="s">
        <v>445</v>
      </c>
      <c r="R782" s="746" t="s">
        <v>445</v>
      </c>
      <c r="S782" s="746" t="s">
        <v>445</v>
      </c>
      <c r="T782" s="746" t="s">
        <v>445</v>
      </c>
      <c r="U782" s="746" t="s">
        <v>445</v>
      </c>
      <c r="V782" s="745" t="s">
        <v>445</v>
      </c>
      <c r="W782" s="745" t="s">
        <v>445</v>
      </c>
      <c r="X782" s="481" t="s">
        <v>445</v>
      </c>
      <c r="Y782" s="481" t="s">
        <v>445</v>
      </c>
      <c r="Z782" s="481" t="s">
        <v>445</v>
      </c>
      <c r="AA782" s="481" t="s">
        <v>445</v>
      </c>
    </row>
    <row r="783" spans="1:27" x14ac:dyDescent="0.25">
      <c r="A783" s="396" t="s">
        <v>842</v>
      </c>
      <c r="B783" s="396" t="s">
        <v>28</v>
      </c>
      <c r="C783" s="396" t="s">
        <v>87</v>
      </c>
      <c r="D783" s="396" t="s">
        <v>528</v>
      </c>
      <c r="E783" s="203" t="s">
        <v>527</v>
      </c>
      <c r="F783" s="204" t="s">
        <v>280</v>
      </c>
      <c r="G783" s="747" t="s">
        <v>445</v>
      </c>
      <c r="H783" s="747" t="s">
        <v>445</v>
      </c>
      <c r="I783" s="799" t="s">
        <v>445</v>
      </c>
      <c r="J783" s="747" t="s">
        <v>445</v>
      </c>
      <c r="K783" s="747" t="s">
        <v>445</v>
      </c>
      <c r="L783" s="482" t="s">
        <v>445</v>
      </c>
      <c r="M783" s="482" t="s">
        <v>445</v>
      </c>
      <c r="N783" s="482" t="s">
        <v>445</v>
      </c>
      <c r="O783" s="482" t="s">
        <v>445</v>
      </c>
      <c r="P783" s="747" t="s">
        <v>445</v>
      </c>
      <c r="Q783" s="747" t="s">
        <v>445</v>
      </c>
      <c r="R783" s="748" t="s">
        <v>445</v>
      </c>
      <c r="S783" s="748" t="s">
        <v>445</v>
      </c>
      <c r="T783" s="748" t="s">
        <v>445</v>
      </c>
      <c r="U783" s="748" t="s">
        <v>445</v>
      </c>
      <c r="V783" s="747" t="s">
        <v>445</v>
      </c>
      <c r="W783" s="747" t="s">
        <v>445</v>
      </c>
      <c r="X783" s="482" t="s">
        <v>445</v>
      </c>
      <c r="Y783" s="482" t="s">
        <v>445</v>
      </c>
      <c r="Z783" s="482" t="s">
        <v>445</v>
      </c>
      <c r="AA783" s="482" t="s">
        <v>445</v>
      </c>
    </row>
    <row r="784" spans="1:27" x14ac:dyDescent="0.25">
      <c r="A784" s="396" t="s">
        <v>842</v>
      </c>
      <c r="B784" s="396" t="s">
        <v>28</v>
      </c>
      <c r="C784" s="396" t="s">
        <v>87</v>
      </c>
      <c r="D784" s="396" t="s">
        <v>528</v>
      </c>
      <c r="E784" s="204" t="s">
        <v>277</v>
      </c>
      <c r="F784" s="203" t="s">
        <v>276</v>
      </c>
      <c r="G784" s="747" t="s">
        <v>445</v>
      </c>
      <c r="H784" s="747" t="s">
        <v>445</v>
      </c>
      <c r="I784" s="799" t="s">
        <v>445</v>
      </c>
      <c r="J784" s="747" t="s">
        <v>445</v>
      </c>
      <c r="K784" s="747" t="s">
        <v>445</v>
      </c>
      <c r="L784" s="482" t="s">
        <v>445</v>
      </c>
      <c r="M784" s="482" t="s">
        <v>445</v>
      </c>
      <c r="N784" s="482" t="s">
        <v>445</v>
      </c>
      <c r="O784" s="482" t="s">
        <v>445</v>
      </c>
      <c r="P784" s="747" t="s">
        <v>445</v>
      </c>
      <c r="Q784" s="747" t="s">
        <v>445</v>
      </c>
      <c r="R784" s="748" t="s">
        <v>445</v>
      </c>
      <c r="S784" s="748" t="s">
        <v>445</v>
      </c>
      <c r="T784" s="748" t="s">
        <v>445</v>
      </c>
      <c r="U784" s="748" t="s">
        <v>445</v>
      </c>
      <c r="V784" s="747" t="s">
        <v>445</v>
      </c>
      <c r="W784" s="747" t="s">
        <v>445</v>
      </c>
      <c r="X784" s="482" t="s">
        <v>445</v>
      </c>
      <c r="Y784" s="482" t="s">
        <v>445</v>
      </c>
      <c r="Z784" s="482" t="s">
        <v>445</v>
      </c>
      <c r="AA784" s="482" t="s">
        <v>445</v>
      </c>
    </row>
    <row r="785" spans="1:27" x14ac:dyDescent="0.25">
      <c r="A785" s="396" t="s">
        <v>842</v>
      </c>
      <c r="B785" s="396" t="s">
        <v>28</v>
      </c>
      <c r="C785" s="396" t="s">
        <v>87</v>
      </c>
      <c r="D785" s="396" t="s">
        <v>528</v>
      </c>
      <c r="E785" s="204" t="s">
        <v>277</v>
      </c>
      <c r="F785" s="203" t="s">
        <v>279</v>
      </c>
      <c r="G785" s="747" t="s">
        <v>445</v>
      </c>
      <c r="H785" s="747" t="s">
        <v>445</v>
      </c>
      <c r="I785" s="799" t="s">
        <v>445</v>
      </c>
      <c r="J785" s="747" t="s">
        <v>445</v>
      </c>
      <c r="K785" s="747" t="s">
        <v>445</v>
      </c>
      <c r="L785" s="482" t="s">
        <v>445</v>
      </c>
      <c r="M785" s="482" t="s">
        <v>445</v>
      </c>
      <c r="N785" s="482" t="s">
        <v>445</v>
      </c>
      <c r="O785" s="482" t="s">
        <v>445</v>
      </c>
      <c r="P785" s="747" t="s">
        <v>445</v>
      </c>
      <c r="Q785" s="747" t="s">
        <v>445</v>
      </c>
      <c r="R785" s="748" t="s">
        <v>445</v>
      </c>
      <c r="S785" s="748" t="s">
        <v>445</v>
      </c>
      <c r="T785" s="748" t="s">
        <v>445</v>
      </c>
      <c r="U785" s="748" t="s">
        <v>445</v>
      </c>
      <c r="V785" s="747" t="s">
        <v>445</v>
      </c>
      <c r="W785" s="747" t="s">
        <v>445</v>
      </c>
      <c r="X785" s="482" t="s">
        <v>445</v>
      </c>
      <c r="Y785" s="482" t="s">
        <v>445</v>
      </c>
      <c r="Z785" s="482" t="s">
        <v>445</v>
      </c>
      <c r="AA785" s="482" t="s">
        <v>445</v>
      </c>
    </row>
    <row r="786" spans="1:27" x14ac:dyDescent="0.25">
      <c r="A786" s="390" t="s">
        <v>842</v>
      </c>
      <c r="B786" s="390" t="s">
        <v>28</v>
      </c>
      <c r="C786" s="390" t="s">
        <v>87</v>
      </c>
      <c r="D786" s="68" t="s">
        <v>117</v>
      </c>
      <c r="E786" s="69" t="s">
        <v>277</v>
      </c>
      <c r="F786" s="69" t="s">
        <v>280</v>
      </c>
      <c r="G786" s="687" t="s">
        <v>445</v>
      </c>
      <c r="H786" s="687" t="s">
        <v>445</v>
      </c>
      <c r="I786" s="739" t="s">
        <v>445</v>
      </c>
      <c r="J786" s="687" t="s">
        <v>445</v>
      </c>
      <c r="K786" s="687" t="s">
        <v>445</v>
      </c>
      <c r="L786" s="484" t="s">
        <v>445</v>
      </c>
      <c r="M786" s="484" t="s">
        <v>445</v>
      </c>
      <c r="N786" s="484" t="s">
        <v>445</v>
      </c>
      <c r="O786" s="484" t="s">
        <v>445</v>
      </c>
      <c r="P786" s="687" t="s">
        <v>445</v>
      </c>
      <c r="Q786" s="687" t="s">
        <v>445</v>
      </c>
      <c r="R786" s="715"/>
      <c r="S786" s="715"/>
      <c r="T786" s="715"/>
      <c r="U786" s="715"/>
      <c r="V786" s="687" t="s">
        <v>445</v>
      </c>
      <c r="W786" s="687" t="s">
        <v>445</v>
      </c>
      <c r="X786" s="484" t="s">
        <v>445</v>
      </c>
      <c r="Y786" s="484" t="s">
        <v>445</v>
      </c>
      <c r="Z786" s="484" t="s">
        <v>445</v>
      </c>
      <c r="AA786" s="484" t="s">
        <v>445</v>
      </c>
    </row>
    <row r="787" spans="1:27" x14ac:dyDescent="0.25">
      <c r="A787" s="396" t="s">
        <v>842</v>
      </c>
      <c r="B787" s="396" t="s">
        <v>28</v>
      </c>
      <c r="C787" s="203" t="s">
        <v>91</v>
      </c>
      <c r="D787" s="204" t="s">
        <v>115</v>
      </c>
      <c r="E787" s="396" t="s">
        <v>524</v>
      </c>
      <c r="F787" s="396" t="s">
        <v>272</v>
      </c>
      <c r="G787" s="747">
        <v>25</v>
      </c>
      <c r="H787" s="747">
        <v>108.57978057861328</v>
      </c>
      <c r="I787" s="799">
        <v>3.6664679646492004E-3</v>
      </c>
      <c r="J787" s="747">
        <v>23</v>
      </c>
      <c r="K787" s="747">
        <v>17</v>
      </c>
      <c r="L787" s="482">
        <v>0.81606328616399659</v>
      </c>
      <c r="M787" s="482">
        <v>9.8115373872325731E-2</v>
      </c>
      <c r="N787" s="482">
        <v>0.6107054485419543</v>
      </c>
      <c r="O787" s="482">
        <v>1.0214211237860389</v>
      </c>
      <c r="P787" s="747">
        <v>0</v>
      </c>
      <c r="Q787" s="747">
        <v>0</v>
      </c>
      <c r="R787" s="748"/>
      <c r="S787" s="748"/>
      <c r="T787" s="748"/>
      <c r="U787" s="748"/>
      <c r="V787" s="747">
        <v>23</v>
      </c>
      <c r="W787" s="747">
        <v>17</v>
      </c>
      <c r="X787" s="482">
        <v>0.81606328616399659</v>
      </c>
      <c r="Y787" s="482">
        <v>9.8115373872325731E-2</v>
      </c>
      <c r="Z787" s="482">
        <v>0.6107054485419543</v>
      </c>
      <c r="AA787" s="482">
        <v>1.0214211237860389</v>
      </c>
    </row>
    <row r="788" spans="1:27" x14ac:dyDescent="0.25">
      <c r="A788" s="396" t="s">
        <v>842</v>
      </c>
      <c r="B788" s="396" t="s">
        <v>28</v>
      </c>
      <c r="C788" s="203" t="s">
        <v>91</v>
      </c>
      <c r="D788" s="204" t="s">
        <v>115</v>
      </c>
      <c r="E788" s="396" t="s">
        <v>524</v>
      </c>
      <c r="F788" s="396" t="s">
        <v>278</v>
      </c>
      <c r="G788" s="747">
        <v>25</v>
      </c>
      <c r="H788" s="747">
        <v>4.6999998092651367</v>
      </c>
      <c r="I788" s="799">
        <v>2.3179526906460524E-3</v>
      </c>
      <c r="J788" s="747">
        <v>13</v>
      </c>
      <c r="K788" s="747">
        <v>11</v>
      </c>
      <c r="L788" s="482"/>
      <c r="M788" s="482"/>
      <c r="N788" s="482"/>
      <c r="O788" s="482"/>
      <c r="P788" s="747"/>
      <c r="Q788" s="747"/>
      <c r="R788" s="748"/>
      <c r="S788" s="748"/>
      <c r="T788" s="748"/>
      <c r="U788" s="748"/>
      <c r="V788" s="747"/>
      <c r="W788" s="747"/>
      <c r="X788" s="482"/>
      <c r="Y788" s="482"/>
      <c r="Z788" s="482"/>
      <c r="AA788" s="482"/>
    </row>
    <row r="789" spans="1:27" x14ac:dyDescent="0.25">
      <c r="A789" s="396" t="s">
        <v>842</v>
      </c>
      <c r="B789" s="396" t="s">
        <v>28</v>
      </c>
      <c r="C789" s="203" t="s">
        <v>91</v>
      </c>
      <c r="D789" s="204" t="s">
        <v>115</v>
      </c>
      <c r="E789" s="396" t="s">
        <v>526</v>
      </c>
      <c r="F789" s="396" t="s">
        <v>272</v>
      </c>
      <c r="G789" s="747">
        <v>25</v>
      </c>
      <c r="H789" s="747">
        <v>160.60000610351563</v>
      </c>
      <c r="I789" s="799">
        <v>5.9839999999999997E-3</v>
      </c>
      <c r="J789" s="747">
        <v>36</v>
      </c>
      <c r="K789" s="747">
        <v>28</v>
      </c>
      <c r="L789" s="482">
        <v>0.81273300000000004</v>
      </c>
      <c r="M789" s="482">
        <v>7.6830999999999997E-2</v>
      </c>
      <c r="N789" s="482">
        <v>0.65623200000000004</v>
      </c>
      <c r="O789" s="482">
        <v>0.96923400000000004</v>
      </c>
      <c r="P789" s="747">
        <v>0</v>
      </c>
      <c r="Q789" s="747">
        <v>0</v>
      </c>
      <c r="R789" s="748"/>
      <c r="S789" s="748"/>
      <c r="T789" s="748"/>
      <c r="U789" s="748"/>
      <c r="V789" s="747">
        <v>0</v>
      </c>
      <c r="W789" s="747">
        <v>0</v>
      </c>
      <c r="X789" s="482"/>
      <c r="Y789" s="482"/>
      <c r="Z789" s="482"/>
      <c r="AA789" s="482"/>
    </row>
    <row r="790" spans="1:27" x14ac:dyDescent="0.25">
      <c r="A790" s="396" t="s">
        <v>842</v>
      </c>
      <c r="B790" s="396" t="s">
        <v>28</v>
      </c>
      <c r="C790" s="203" t="s">
        <v>91</v>
      </c>
      <c r="D790" s="204" t="s">
        <v>115</v>
      </c>
      <c r="E790" s="396" t="s">
        <v>526</v>
      </c>
      <c r="F790" s="396" t="s">
        <v>278</v>
      </c>
      <c r="G790" s="747">
        <v>25</v>
      </c>
      <c r="H790" s="747">
        <v>1508</v>
      </c>
      <c r="I790" s="799">
        <v>0.1122024729847908</v>
      </c>
      <c r="J790" s="747">
        <v>484</v>
      </c>
      <c r="K790" s="747">
        <v>413</v>
      </c>
      <c r="L790" s="482">
        <v>0.90054069723061159</v>
      </c>
      <c r="M790" s="482">
        <v>1.3786446112060388E-2</v>
      </c>
      <c r="N790" s="482">
        <v>0.87344656244998486</v>
      </c>
      <c r="O790" s="482">
        <v>0.92763483201123831</v>
      </c>
      <c r="P790" s="747">
        <v>1</v>
      </c>
      <c r="Q790" s="747">
        <v>1</v>
      </c>
      <c r="R790" s="748"/>
      <c r="S790" s="748"/>
      <c r="T790" s="748"/>
      <c r="U790" s="748"/>
      <c r="V790" s="747">
        <v>485</v>
      </c>
      <c r="W790" s="747">
        <v>414</v>
      </c>
      <c r="X790" s="482">
        <v>0.90054069723061159</v>
      </c>
      <c r="Y790" s="482">
        <v>1.3786446112060388E-2</v>
      </c>
      <c r="Z790" s="482">
        <v>0.87344656244998486</v>
      </c>
      <c r="AA790" s="482">
        <v>0.92763483201123831</v>
      </c>
    </row>
    <row r="791" spans="1:27" x14ac:dyDescent="0.25">
      <c r="A791" s="390" t="s">
        <v>842</v>
      </c>
      <c r="B791" s="390" t="s">
        <v>28</v>
      </c>
      <c r="C791" s="390" t="s">
        <v>87</v>
      </c>
      <c r="D791" s="69" t="s">
        <v>115</v>
      </c>
      <c r="E791" s="68" t="s">
        <v>525</v>
      </c>
      <c r="F791" s="69" t="s">
        <v>280</v>
      </c>
      <c r="G791" s="687">
        <v>25</v>
      </c>
      <c r="H791" s="687">
        <v>1549.9000244140625</v>
      </c>
      <c r="I791" s="739">
        <v>1.1396821588277817E-2</v>
      </c>
      <c r="J791" s="687">
        <v>70</v>
      </c>
      <c r="K791" s="687">
        <v>60</v>
      </c>
      <c r="L791" s="484">
        <v>0.85894319314809631</v>
      </c>
      <c r="M791" s="484">
        <v>5.0334293174298314E-2</v>
      </c>
      <c r="N791" s="484">
        <v>0.75847552347823832</v>
      </c>
      <c r="O791" s="484">
        <v>0.95941086281795429</v>
      </c>
      <c r="P791" s="687">
        <v>0</v>
      </c>
      <c r="Q791" s="687">
        <v>0</v>
      </c>
      <c r="R791" s="715"/>
      <c r="S791" s="715"/>
      <c r="T791" s="715"/>
      <c r="U791" s="715"/>
      <c r="V791" s="687">
        <v>70</v>
      </c>
      <c r="W791" s="687">
        <v>60</v>
      </c>
      <c r="X791" s="484">
        <v>0.85894319314809631</v>
      </c>
      <c r="Y791" s="484">
        <v>5.0334293174298314E-2</v>
      </c>
      <c r="Z791" s="484">
        <v>0.75847552347823832</v>
      </c>
      <c r="AA791" s="484">
        <v>0.95941086281795429</v>
      </c>
    </row>
    <row r="792" spans="1:27" x14ac:dyDescent="0.25">
      <c r="A792" s="390" t="s">
        <v>842</v>
      </c>
      <c r="B792" s="390" t="s">
        <v>28</v>
      </c>
      <c r="C792" s="390" t="s">
        <v>87</v>
      </c>
      <c r="D792" s="69" t="s">
        <v>115</v>
      </c>
      <c r="E792" s="68" t="s">
        <v>527</v>
      </c>
      <c r="F792" s="69" t="s">
        <v>280</v>
      </c>
      <c r="G792" s="687">
        <v>25</v>
      </c>
      <c r="H792" s="687">
        <v>160.60000610351563</v>
      </c>
      <c r="I792" s="739">
        <v>0.12359929084777832</v>
      </c>
      <c r="J792" s="687">
        <v>554</v>
      </c>
      <c r="K792" s="687">
        <v>473</v>
      </c>
      <c r="L792" s="484">
        <v>0.89670508174625385</v>
      </c>
      <c r="M792" s="484">
        <v>1.3389583657568699E-2</v>
      </c>
      <c r="N792" s="484">
        <v>0.87040028021631521</v>
      </c>
      <c r="O792" s="484">
        <v>0.92300988327619249</v>
      </c>
      <c r="P792" s="687">
        <v>1</v>
      </c>
      <c r="Q792" s="687">
        <v>1</v>
      </c>
      <c r="R792" s="715"/>
      <c r="S792" s="715"/>
      <c r="T792" s="715"/>
      <c r="U792" s="715"/>
      <c r="V792" s="687">
        <v>555</v>
      </c>
      <c r="W792" s="687">
        <v>474</v>
      </c>
      <c r="X792" s="484">
        <v>0.89670508174625385</v>
      </c>
      <c r="Y792" s="484">
        <v>1.3389583657568699E-2</v>
      </c>
      <c r="Z792" s="484">
        <v>0.87040028021631521</v>
      </c>
      <c r="AA792" s="484">
        <v>0.92300988327619249</v>
      </c>
    </row>
    <row r="793" spans="1:27" x14ac:dyDescent="0.25">
      <c r="A793" s="390" t="s">
        <v>842</v>
      </c>
      <c r="B793" s="390" t="s">
        <v>28</v>
      </c>
      <c r="C793" s="390" t="s">
        <v>87</v>
      </c>
      <c r="D793" s="69" t="s">
        <v>115</v>
      </c>
      <c r="E793" s="69" t="s">
        <v>277</v>
      </c>
      <c r="F793" s="68" t="s">
        <v>276</v>
      </c>
      <c r="G793" s="687">
        <v>25</v>
      </c>
      <c r="H793" s="687">
        <v>1140.0999755859375</v>
      </c>
      <c r="I793" s="739">
        <v>0.11603830009698868</v>
      </c>
      <c r="J793" s="687">
        <v>508</v>
      </c>
      <c r="K793" s="687">
        <v>431</v>
      </c>
      <c r="L793" s="484">
        <v>0.89801661903194197</v>
      </c>
      <c r="M793" s="484">
        <v>1.3732805219228669E-2</v>
      </c>
      <c r="N793" s="484">
        <v>0.87103117628213134</v>
      </c>
      <c r="O793" s="484">
        <v>0.92500206178175259</v>
      </c>
      <c r="P793" s="687">
        <v>1</v>
      </c>
      <c r="Q793" s="687">
        <v>1</v>
      </c>
      <c r="R793" s="715"/>
      <c r="S793" s="715"/>
      <c r="T793" s="715"/>
      <c r="U793" s="715"/>
      <c r="V793" s="687">
        <v>509</v>
      </c>
      <c r="W793" s="687">
        <v>432</v>
      </c>
      <c r="X793" s="484">
        <v>0.89801661903194197</v>
      </c>
      <c r="Y793" s="484">
        <v>1.3732805219228669E-2</v>
      </c>
      <c r="Z793" s="484">
        <v>0.87103117628213134</v>
      </c>
      <c r="AA793" s="484">
        <v>0.92500206178175259</v>
      </c>
    </row>
    <row r="794" spans="1:27" x14ac:dyDescent="0.25">
      <c r="A794" s="390" t="s">
        <v>842</v>
      </c>
      <c r="B794" s="390" t="s">
        <v>28</v>
      </c>
      <c r="C794" s="390" t="s">
        <v>87</v>
      </c>
      <c r="D794" s="69" t="s">
        <v>115</v>
      </c>
      <c r="E794" s="69" t="s">
        <v>277</v>
      </c>
      <c r="F794" s="68" t="s">
        <v>279</v>
      </c>
      <c r="G794" s="687">
        <v>25</v>
      </c>
      <c r="H794" s="687">
        <v>487.5999755859375</v>
      </c>
      <c r="I794" s="739">
        <v>1.3714775443077087E-2</v>
      </c>
      <c r="J794" s="687">
        <v>83</v>
      </c>
      <c r="K794" s="687">
        <v>71</v>
      </c>
      <c r="L794" s="484">
        <v>0.85024279800820035</v>
      </c>
      <c r="M794" s="484">
        <v>4.6997946045084109E-2</v>
      </c>
      <c r="N794" s="484">
        <v>0.75671390470978839</v>
      </c>
      <c r="O794" s="484">
        <v>0.94377169130661231</v>
      </c>
      <c r="P794" s="687">
        <v>0</v>
      </c>
      <c r="Q794" s="687">
        <v>0</v>
      </c>
      <c r="R794" s="715"/>
      <c r="S794" s="715"/>
      <c r="T794" s="715"/>
      <c r="U794" s="715"/>
      <c r="V794" s="687">
        <v>83</v>
      </c>
      <c r="W794" s="687">
        <v>71</v>
      </c>
      <c r="X794" s="484">
        <v>0.85024279800820035</v>
      </c>
      <c r="Y794" s="484">
        <v>4.6997946045084109E-2</v>
      </c>
      <c r="Z794" s="484">
        <v>0.75671390470978839</v>
      </c>
      <c r="AA794" s="484">
        <v>0.94377169130661231</v>
      </c>
    </row>
    <row r="795" spans="1:27" x14ac:dyDescent="0.25">
      <c r="A795" s="392" t="s">
        <v>842</v>
      </c>
      <c r="B795" s="392" t="s">
        <v>28</v>
      </c>
      <c r="C795" s="16" t="s">
        <v>91</v>
      </c>
      <c r="D795" s="14" t="s">
        <v>115</v>
      </c>
      <c r="E795" s="14" t="s">
        <v>277</v>
      </c>
      <c r="F795" s="14" t="s">
        <v>280</v>
      </c>
      <c r="G795" s="616">
        <v>25</v>
      </c>
      <c r="H795" s="616">
        <v>1693.5</v>
      </c>
      <c r="I795" s="738">
        <v>0.12975306808948517</v>
      </c>
      <c r="J795" s="616">
        <v>592</v>
      </c>
      <c r="K795" s="616">
        <v>503</v>
      </c>
      <c r="L795" s="487">
        <v>0.89296697237760803</v>
      </c>
      <c r="M795" s="487">
        <v>1.3286418748712935E-2</v>
      </c>
      <c r="N795" s="487">
        <v>0.86686874317631235</v>
      </c>
      <c r="O795" s="487">
        <v>0.9190652015789037</v>
      </c>
      <c r="P795" s="616">
        <v>1</v>
      </c>
      <c r="Q795" s="616">
        <v>1</v>
      </c>
      <c r="R795" s="617"/>
      <c r="S795" s="617"/>
      <c r="T795" s="617"/>
      <c r="U795" s="617"/>
      <c r="V795" s="616">
        <v>593</v>
      </c>
      <c r="W795" s="616">
        <v>504</v>
      </c>
      <c r="X795" s="487">
        <v>0.89296697237760803</v>
      </c>
      <c r="Y795" s="487">
        <v>1.3286418748712935E-2</v>
      </c>
      <c r="Z795" s="487">
        <v>0.86686874317631235</v>
      </c>
      <c r="AA795" s="487">
        <v>0.9190652015789037</v>
      </c>
    </row>
    <row r="796" spans="1:27" x14ac:dyDescent="0.25">
      <c r="A796" s="392" t="s">
        <v>842</v>
      </c>
      <c r="B796" s="392" t="s">
        <v>28</v>
      </c>
      <c r="C796" s="14" t="s">
        <v>84</v>
      </c>
      <c r="D796" s="14" t="s">
        <v>115</v>
      </c>
      <c r="E796" s="14" t="s">
        <v>277</v>
      </c>
      <c r="F796" s="16" t="s">
        <v>276</v>
      </c>
      <c r="G796" s="616">
        <v>25</v>
      </c>
      <c r="H796" s="616">
        <v>1186.800048828125</v>
      </c>
      <c r="I796" s="738">
        <v>0.15022197365760803</v>
      </c>
      <c r="J796" s="616">
        <v>551</v>
      </c>
      <c r="K796" s="616">
        <v>469</v>
      </c>
      <c r="L796" s="487">
        <v>0.90005685509133271</v>
      </c>
      <c r="M796" s="487">
        <v>2.3737323095909129E-2</v>
      </c>
      <c r="N796" s="487">
        <v>0.85341519515105024</v>
      </c>
      <c r="O796" s="487">
        <v>0.94669851503161517</v>
      </c>
      <c r="P796" s="616">
        <v>1</v>
      </c>
      <c r="Q796" s="616">
        <v>1</v>
      </c>
      <c r="R796" s="617"/>
      <c r="S796" s="617"/>
      <c r="T796" s="617"/>
      <c r="U796" s="617"/>
      <c r="V796" s="616">
        <v>552</v>
      </c>
      <c r="W796" s="616">
        <v>470</v>
      </c>
      <c r="X796" s="487">
        <v>0.90005685509133271</v>
      </c>
      <c r="Y796" s="487">
        <v>2.3737323095909129E-2</v>
      </c>
      <c r="Z796" s="487">
        <v>0.85341519515105024</v>
      </c>
      <c r="AA796" s="717">
        <v>0.94669851503161517</v>
      </c>
    </row>
    <row r="797" spans="1:27" x14ac:dyDescent="0.25">
      <c r="A797" s="392" t="s">
        <v>842</v>
      </c>
      <c r="B797" s="392" t="s">
        <v>28</v>
      </c>
      <c r="C797" s="14" t="s">
        <v>84</v>
      </c>
      <c r="D797" s="14" t="s">
        <v>115</v>
      </c>
      <c r="E797" s="14" t="s">
        <v>277</v>
      </c>
      <c r="F797" s="16" t="s">
        <v>279</v>
      </c>
      <c r="G797" s="616">
        <v>25</v>
      </c>
      <c r="H797" s="616">
        <v>487.5999755859375</v>
      </c>
      <c r="I797" s="738">
        <v>1.663019135594368E-2</v>
      </c>
      <c r="J797" s="616">
        <v>89</v>
      </c>
      <c r="K797" s="616">
        <v>76</v>
      </c>
      <c r="L797" s="487">
        <v>0.87649653174957043</v>
      </c>
      <c r="M797" s="487">
        <v>4.1497833608177805E-2</v>
      </c>
      <c r="N797" s="487">
        <v>0.79394412127185665</v>
      </c>
      <c r="O797" s="487">
        <v>0.95904894222728421</v>
      </c>
      <c r="P797" s="616"/>
      <c r="Q797" s="616"/>
      <c r="R797" s="617"/>
      <c r="S797" s="617"/>
      <c r="T797" s="617"/>
      <c r="U797" s="617"/>
      <c r="V797" s="616">
        <v>89</v>
      </c>
      <c r="W797" s="616">
        <v>76</v>
      </c>
      <c r="X797" s="487">
        <v>0.87649653174957043</v>
      </c>
      <c r="Y797" s="487">
        <v>4.1497833608177805E-2</v>
      </c>
      <c r="Z797" s="487">
        <v>0.79394412127185665</v>
      </c>
      <c r="AA797" s="717">
        <v>0.95904894222728421</v>
      </c>
    </row>
    <row r="798" spans="1:27" x14ac:dyDescent="0.25">
      <c r="A798" s="392" t="s">
        <v>842</v>
      </c>
      <c r="B798" s="392" t="s">
        <v>28</v>
      </c>
      <c r="C798" s="14" t="s">
        <v>84</v>
      </c>
      <c r="D798" s="14" t="s">
        <v>115</v>
      </c>
      <c r="E798" s="16" t="s">
        <v>525</v>
      </c>
      <c r="F798" s="14" t="s">
        <v>280</v>
      </c>
      <c r="G798" s="689">
        <v>25</v>
      </c>
      <c r="H798" s="616">
        <v>160.60000610351563</v>
      </c>
      <c r="I798" s="728">
        <v>5.9839999999999997E-3</v>
      </c>
      <c r="J798" s="689">
        <v>36</v>
      </c>
      <c r="K798" s="689">
        <v>28</v>
      </c>
      <c r="L798" s="794">
        <v>0.81273300000000004</v>
      </c>
      <c r="M798" s="794">
        <v>7.6830999999999997E-2</v>
      </c>
      <c r="N798" s="794">
        <v>0.65623200000000004</v>
      </c>
      <c r="O798" s="794">
        <v>0.96923400000000004</v>
      </c>
      <c r="P798" s="616"/>
      <c r="Q798" s="616"/>
      <c r="R798" s="617"/>
      <c r="S798" s="617"/>
      <c r="T798" s="617"/>
      <c r="U798" s="617"/>
      <c r="V798" s="616"/>
      <c r="W798" s="616"/>
      <c r="X798" s="487"/>
      <c r="Y798" s="487"/>
      <c r="Z798" s="487"/>
      <c r="AA798" s="717"/>
    </row>
    <row r="799" spans="1:27" x14ac:dyDescent="0.25">
      <c r="A799" s="392" t="s">
        <v>842</v>
      </c>
      <c r="B799" s="392" t="s">
        <v>28</v>
      </c>
      <c r="C799" s="14" t="s">
        <v>84</v>
      </c>
      <c r="D799" s="14" t="s">
        <v>115</v>
      </c>
      <c r="E799" s="16" t="s">
        <v>527</v>
      </c>
      <c r="F799" s="14" t="s">
        <v>280</v>
      </c>
      <c r="G799" s="616">
        <v>25</v>
      </c>
      <c r="H799" s="616">
        <v>1697.199951171875</v>
      </c>
      <c r="I799" s="738">
        <v>0.16069839894771576</v>
      </c>
      <c r="J799" s="616">
        <v>603</v>
      </c>
      <c r="K799" s="616">
        <v>516</v>
      </c>
      <c r="L799" s="487">
        <v>0.90076529149118911</v>
      </c>
      <c r="M799" s="487">
        <v>2.2372036116599367E-2</v>
      </c>
      <c r="N799" s="487">
        <v>0.85681654439837818</v>
      </c>
      <c r="O799" s="487">
        <v>0.94471403858400005</v>
      </c>
      <c r="P799" s="616">
        <v>1</v>
      </c>
      <c r="Q799" s="616">
        <v>1</v>
      </c>
      <c r="R799" s="617"/>
      <c r="S799" s="617"/>
      <c r="T799" s="617"/>
      <c r="U799" s="617"/>
      <c r="V799" s="616">
        <v>604</v>
      </c>
      <c r="W799" s="616">
        <v>517</v>
      </c>
      <c r="X799" s="487">
        <v>0.90076529149118911</v>
      </c>
      <c r="Y799" s="487">
        <v>2.2372036116599367E-2</v>
      </c>
      <c r="Z799" s="487">
        <v>0.85681654439837818</v>
      </c>
      <c r="AA799" s="717">
        <v>0.94471403858400005</v>
      </c>
    </row>
    <row r="800" spans="1:27" x14ac:dyDescent="0.25">
      <c r="A800" s="392" t="s">
        <v>842</v>
      </c>
      <c r="B800" s="392" t="s">
        <v>28</v>
      </c>
      <c r="C800" s="14" t="s">
        <v>84</v>
      </c>
      <c r="D800" s="16" t="s">
        <v>116</v>
      </c>
      <c r="E800" s="14" t="s">
        <v>277</v>
      </c>
      <c r="F800" s="14" t="s">
        <v>280</v>
      </c>
      <c r="G800" s="616">
        <v>25</v>
      </c>
      <c r="H800" s="616">
        <v>1749.4000244140625</v>
      </c>
      <c r="I800" s="738">
        <v>0.16685216128826141</v>
      </c>
      <c r="J800" s="616">
        <v>642</v>
      </c>
      <c r="K800" s="616">
        <v>547</v>
      </c>
      <c r="L800" s="487">
        <v>0.89770859287753235</v>
      </c>
      <c r="M800" s="487">
        <v>2.1792507394834161E-2</v>
      </c>
      <c r="N800" s="487">
        <v>0.85490436983657336</v>
      </c>
      <c r="O800" s="487">
        <v>0.94051281591849134</v>
      </c>
      <c r="P800" s="616">
        <v>1</v>
      </c>
      <c r="Q800" s="616">
        <v>1</v>
      </c>
      <c r="R800" s="617"/>
      <c r="S800" s="617"/>
      <c r="T800" s="617"/>
      <c r="U800" s="617"/>
      <c r="V800" s="616">
        <v>643</v>
      </c>
      <c r="W800" s="616">
        <v>548</v>
      </c>
      <c r="X800" s="487">
        <v>0.89770859287753235</v>
      </c>
      <c r="Y800" s="487">
        <v>2.1792507394834161E-2</v>
      </c>
      <c r="Z800" s="487">
        <v>0.85490436983657336</v>
      </c>
      <c r="AA800" s="717">
        <v>0.94051281591849134</v>
      </c>
    </row>
    <row r="801" spans="1:27" x14ac:dyDescent="0.25">
      <c r="A801" s="392" t="s">
        <v>842</v>
      </c>
      <c r="B801" s="392" t="s">
        <v>28</v>
      </c>
      <c r="C801" s="14" t="s">
        <v>84</v>
      </c>
      <c r="D801" s="16" t="s">
        <v>117</v>
      </c>
      <c r="E801" s="14" t="s">
        <v>277</v>
      </c>
      <c r="F801" s="14" t="s">
        <v>280</v>
      </c>
      <c r="G801" s="616" t="s">
        <v>445</v>
      </c>
      <c r="H801" s="616"/>
      <c r="I801" s="738"/>
      <c r="J801" s="616"/>
      <c r="K801" s="616"/>
      <c r="L801" s="487"/>
      <c r="M801" s="487"/>
      <c r="N801" s="487"/>
      <c r="O801" s="487"/>
      <c r="P801" s="616"/>
      <c r="Q801" s="616"/>
      <c r="R801" s="617"/>
      <c r="S801" s="617"/>
      <c r="T801" s="617"/>
      <c r="U801" s="617"/>
      <c r="V801" s="616"/>
      <c r="W801" s="616"/>
      <c r="X801" s="487"/>
      <c r="Y801" s="487"/>
      <c r="Z801" s="487"/>
      <c r="AA801" s="487"/>
    </row>
    <row r="802" spans="1:27" x14ac:dyDescent="0.25">
      <c r="A802" s="389" t="s">
        <v>842</v>
      </c>
      <c r="B802" s="17" t="s">
        <v>38</v>
      </c>
      <c r="C802" s="389" t="s">
        <v>84</v>
      </c>
      <c r="D802" s="20" t="s">
        <v>115</v>
      </c>
      <c r="E802" s="20" t="s">
        <v>277</v>
      </c>
      <c r="F802" s="20" t="s">
        <v>280</v>
      </c>
      <c r="G802" s="614">
        <v>25</v>
      </c>
      <c r="H802" s="614">
        <v>1749.4000244140625</v>
      </c>
      <c r="I802" s="634">
        <v>0.16685216128826141</v>
      </c>
      <c r="J802" s="614">
        <v>642</v>
      </c>
      <c r="K802" s="614">
        <v>547</v>
      </c>
      <c r="L802" s="494">
        <v>0.89770859287753235</v>
      </c>
      <c r="M802" s="494">
        <v>2.1792507394834161E-2</v>
      </c>
      <c r="N802" s="494">
        <v>0.85490436983657336</v>
      </c>
      <c r="O802" s="494">
        <v>0.94051281591849134</v>
      </c>
      <c r="P802" s="614">
        <v>1</v>
      </c>
      <c r="Q802" s="614">
        <v>1</v>
      </c>
      <c r="R802" s="615"/>
      <c r="S802" s="615"/>
      <c r="T802" s="615"/>
      <c r="U802" s="615"/>
      <c r="V802" s="614">
        <v>643</v>
      </c>
      <c r="W802" s="614">
        <v>548</v>
      </c>
      <c r="X802" s="494">
        <v>0.89770859287753235</v>
      </c>
      <c r="Y802" s="494">
        <v>2.1792507394834161E-2</v>
      </c>
      <c r="Z802" s="494">
        <v>0.85490436983657336</v>
      </c>
      <c r="AA802" s="494">
        <v>0.94051281591849134</v>
      </c>
    </row>
    <row r="803" spans="1:27" x14ac:dyDescent="0.25">
      <c r="A803" s="744" t="s">
        <v>842</v>
      </c>
      <c r="B803" s="744" t="s">
        <v>29</v>
      </c>
      <c r="C803" s="744" t="s">
        <v>25</v>
      </c>
      <c r="D803" s="744" t="s">
        <v>523</v>
      </c>
      <c r="E803" s="744" t="s">
        <v>524</v>
      </c>
      <c r="F803" s="744" t="s">
        <v>272</v>
      </c>
      <c r="G803" s="745">
        <v>65</v>
      </c>
      <c r="H803" s="745">
        <v>9.1999998092651367</v>
      </c>
      <c r="I803" s="798">
        <v>1.0946563445031643E-2</v>
      </c>
      <c r="J803" s="745">
        <v>8</v>
      </c>
      <c r="K803" s="745">
        <v>4</v>
      </c>
      <c r="L803" s="481"/>
      <c r="M803" s="481"/>
      <c r="N803" s="481"/>
      <c r="O803" s="481"/>
      <c r="P803" s="745">
        <v>2</v>
      </c>
      <c r="Q803" s="745">
        <v>1</v>
      </c>
      <c r="R803" s="746"/>
      <c r="S803" s="746"/>
      <c r="T803" s="746"/>
      <c r="U803" s="746"/>
      <c r="V803" s="745">
        <v>8</v>
      </c>
      <c r="W803" s="745">
        <v>4</v>
      </c>
      <c r="X803" s="481"/>
      <c r="Y803" s="481"/>
      <c r="Z803" s="481"/>
      <c r="AA803" s="790"/>
    </row>
    <row r="804" spans="1:27" x14ac:dyDescent="0.25">
      <c r="A804" s="744" t="s">
        <v>842</v>
      </c>
      <c r="B804" s="744" t="s">
        <v>29</v>
      </c>
      <c r="C804" s="744" t="s">
        <v>25</v>
      </c>
      <c r="D804" s="744" t="s">
        <v>523</v>
      </c>
      <c r="E804" s="744" t="s">
        <v>524</v>
      </c>
      <c r="F804" s="744" t="s">
        <v>278</v>
      </c>
      <c r="G804" s="745">
        <v>65</v>
      </c>
      <c r="H804" s="745">
        <v>4.6999998092651367</v>
      </c>
      <c r="I804" s="798">
        <v>6.2881526537239552E-4</v>
      </c>
      <c r="J804" s="745">
        <v>5</v>
      </c>
      <c r="K804" s="745">
        <v>1</v>
      </c>
      <c r="L804" s="481"/>
      <c r="M804" s="481"/>
      <c r="N804" s="481"/>
      <c r="O804" s="481"/>
      <c r="P804" s="745"/>
      <c r="Q804" s="745"/>
      <c r="R804" s="746"/>
      <c r="S804" s="746"/>
      <c r="T804" s="746"/>
      <c r="U804" s="746"/>
      <c r="V804" s="745"/>
      <c r="W804" s="745"/>
      <c r="X804" s="481"/>
      <c r="Y804" s="481"/>
      <c r="Z804" s="481"/>
      <c r="AA804" s="481"/>
    </row>
    <row r="805" spans="1:27" x14ac:dyDescent="0.25">
      <c r="A805" s="396" t="s">
        <v>842</v>
      </c>
      <c r="B805" s="396" t="s">
        <v>29</v>
      </c>
      <c r="C805" s="396" t="s">
        <v>25</v>
      </c>
      <c r="D805" s="396" t="s">
        <v>523</v>
      </c>
      <c r="E805" s="203" t="s">
        <v>525</v>
      </c>
      <c r="F805" s="204" t="s">
        <v>280</v>
      </c>
      <c r="G805" s="792">
        <v>65</v>
      </c>
      <c r="H805" s="747">
        <v>159.79998779296875</v>
      </c>
      <c r="I805" s="812">
        <v>1.1575E-2</v>
      </c>
      <c r="J805" s="792">
        <v>13</v>
      </c>
      <c r="K805" s="792">
        <v>5</v>
      </c>
      <c r="L805" s="793"/>
      <c r="M805" s="793"/>
      <c r="N805" s="793"/>
      <c r="O805" s="793"/>
      <c r="P805" s="747"/>
      <c r="Q805" s="747"/>
      <c r="R805" s="748"/>
      <c r="S805" s="748"/>
      <c r="T805" s="748"/>
      <c r="U805" s="748"/>
      <c r="V805" s="747"/>
      <c r="W805" s="747"/>
      <c r="X805" s="482"/>
      <c r="Y805" s="482"/>
      <c r="Z805" s="482"/>
      <c r="AA805" s="482"/>
    </row>
    <row r="806" spans="1:27" x14ac:dyDescent="0.25">
      <c r="A806" s="744" t="s">
        <v>842</v>
      </c>
      <c r="B806" s="744" t="s">
        <v>29</v>
      </c>
      <c r="C806" s="744" t="s">
        <v>25</v>
      </c>
      <c r="D806" s="744" t="s">
        <v>523</v>
      </c>
      <c r="E806" s="744" t="s">
        <v>526</v>
      </c>
      <c r="F806" s="744" t="s">
        <v>272</v>
      </c>
      <c r="G806" s="745">
        <v>65</v>
      </c>
      <c r="H806" s="745">
        <v>861.39996337890625</v>
      </c>
      <c r="I806" s="798">
        <v>0.4670930802822113</v>
      </c>
      <c r="J806" s="745">
        <v>389</v>
      </c>
      <c r="K806" s="745">
        <v>140</v>
      </c>
      <c r="L806" s="481">
        <v>0.34230152930322605</v>
      </c>
      <c r="M806" s="481">
        <v>4.0331413170648818E-2</v>
      </c>
      <c r="N806" s="481">
        <v>0.26295517734375395</v>
      </c>
      <c r="O806" s="481">
        <v>0.42164788126269814</v>
      </c>
      <c r="P806" s="745">
        <v>2</v>
      </c>
      <c r="Q806" s="745">
        <v>2</v>
      </c>
      <c r="R806" s="746"/>
      <c r="S806" s="746"/>
      <c r="T806" s="746"/>
      <c r="U806" s="746"/>
      <c r="V806" s="745">
        <v>391</v>
      </c>
      <c r="W806" s="745">
        <v>142</v>
      </c>
      <c r="X806" s="481">
        <v>0.34263808711924065</v>
      </c>
      <c r="Y806" s="481">
        <v>4.0323827967992075E-2</v>
      </c>
      <c r="Z806" s="481">
        <v>0.26330665797333669</v>
      </c>
      <c r="AA806" s="790">
        <v>0.42196951626514462</v>
      </c>
    </row>
    <row r="807" spans="1:27" x14ac:dyDescent="0.25">
      <c r="A807" s="744" t="s">
        <v>842</v>
      </c>
      <c r="B807" s="744" t="s">
        <v>29</v>
      </c>
      <c r="C807" s="744" t="s">
        <v>25</v>
      </c>
      <c r="D807" s="744" t="s">
        <v>523</v>
      </c>
      <c r="E807" s="744" t="s">
        <v>526</v>
      </c>
      <c r="F807" s="744" t="s">
        <v>278</v>
      </c>
      <c r="G807" s="745">
        <v>65</v>
      </c>
      <c r="H807" s="745">
        <v>1013.8999633789063</v>
      </c>
      <c r="I807" s="798">
        <v>0.17932240664958954</v>
      </c>
      <c r="J807" s="745">
        <v>123</v>
      </c>
      <c r="K807" s="745">
        <v>31</v>
      </c>
      <c r="L807" s="481">
        <v>0.18575173993531557</v>
      </c>
      <c r="M807" s="481">
        <v>4.4381159621902484E-2</v>
      </c>
      <c r="N807" s="481">
        <v>9.7761774394954176E-2</v>
      </c>
      <c r="O807" s="481">
        <v>0.273741705475677</v>
      </c>
      <c r="P807" s="745">
        <v>2</v>
      </c>
      <c r="Q807" s="745">
        <v>1</v>
      </c>
      <c r="R807" s="746"/>
      <c r="S807" s="746"/>
      <c r="T807" s="746"/>
      <c r="U807" s="746"/>
      <c r="V807" s="745">
        <v>125</v>
      </c>
      <c r="W807" s="745">
        <v>32</v>
      </c>
      <c r="X807" s="481">
        <v>0.18990773256381147</v>
      </c>
      <c r="Y807" s="481">
        <v>4.4537233689107149E-2</v>
      </c>
      <c r="Z807" s="481">
        <v>0.10160833500517751</v>
      </c>
      <c r="AA807" s="790">
        <v>0.27820713012244541</v>
      </c>
    </row>
    <row r="808" spans="1:27" x14ac:dyDescent="0.25">
      <c r="A808" s="396" t="s">
        <v>842</v>
      </c>
      <c r="B808" s="396" t="s">
        <v>29</v>
      </c>
      <c r="C808" s="396" t="s">
        <v>25</v>
      </c>
      <c r="D808" s="396" t="s">
        <v>523</v>
      </c>
      <c r="E808" s="203" t="s">
        <v>527</v>
      </c>
      <c r="F808" s="204" t="s">
        <v>280</v>
      </c>
      <c r="G808" s="747">
        <v>65</v>
      </c>
      <c r="H808" s="747">
        <v>1088.5</v>
      </c>
      <c r="I808" s="799">
        <v>0.64641547203063965</v>
      </c>
      <c r="J808" s="747">
        <v>512</v>
      </c>
      <c r="K808" s="747">
        <v>171</v>
      </c>
      <c r="L808" s="482">
        <v>0.29887298268894918</v>
      </c>
      <c r="M808" s="482">
        <v>3.2868650496943132E-2</v>
      </c>
      <c r="N808" s="482">
        <v>0.23426935027732254</v>
      </c>
      <c r="O808" s="482">
        <v>0.36347661510057583</v>
      </c>
      <c r="P808" s="747">
        <v>4</v>
      </c>
      <c r="Q808" s="747">
        <v>3</v>
      </c>
      <c r="R808" s="748"/>
      <c r="S808" s="748"/>
      <c r="T808" s="748"/>
      <c r="U808" s="748"/>
      <c r="V808" s="747">
        <v>516</v>
      </c>
      <c r="W808" s="747">
        <v>174</v>
      </c>
      <c r="X808" s="482">
        <v>0.30026909161304105</v>
      </c>
      <c r="Y808" s="482">
        <v>3.2850099722144852E-2</v>
      </c>
      <c r="Z808" s="482">
        <v>0.23570192091851866</v>
      </c>
      <c r="AA808" s="791">
        <v>0.36483626230756344</v>
      </c>
    </row>
    <row r="809" spans="1:27" x14ac:dyDescent="0.25">
      <c r="A809" s="396" t="s">
        <v>842</v>
      </c>
      <c r="B809" s="396" t="s">
        <v>29</v>
      </c>
      <c r="C809" s="396" t="s">
        <v>25</v>
      </c>
      <c r="D809" s="396" t="s">
        <v>523</v>
      </c>
      <c r="E809" s="204" t="s">
        <v>277</v>
      </c>
      <c r="F809" s="203" t="s">
        <v>276</v>
      </c>
      <c r="G809" s="747">
        <v>65</v>
      </c>
      <c r="H809" s="747">
        <v>786.70001220703125</v>
      </c>
      <c r="I809" s="799">
        <v>0.47803965210914612</v>
      </c>
      <c r="J809" s="747">
        <v>397</v>
      </c>
      <c r="K809" s="747">
        <v>144</v>
      </c>
      <c r="L809" s="482">
        <v>0.34426438507890628</v>
      </c>
      <c r="M809" s="482">
        <v>3.9698429903060356E-2</v>
      </c>
      <c r="N809" s="482">
        <v>0.26616960664541156</v>
      </c>
      <c r="O809" s="482">
        <v>0.42235916351240099</v>
      </c>
      <c r="P809" s="747">
        <v>2</v>
      </c>
      <c r="Q809" s="747">
        <v>2</v>
      </c>
      <c r="R809" s="748"/>
      <c r="S809" s="748"/>
      <c r="T809" s="748"/>
      <c r="U809" s="748"/>
      <c r="V809" s="747">
        <v>399</v>
      </c>
      <c r="W809" s="747">
        <v>146</v>
      </c>
      <c r="X809" s="482">
        <v>0.34459323610409404</v>
      </c>
      <c r="Y809" s="482">
        <v>3.9691209112691798E-2</v>
      </c>
      <c r="Z809" s="482">
        <v>0.26651266241434673</v>
      </c>
      <c r="AA809" s="791">
        <v>0.42267380979384134</v>
      </c>
    </row>
    <row r="810" spans="1:27" x14ac:dyDescent="0.25">
      <c r="A810" s="396" t="s">
        <v>842</v>
      </c>
      <c r="B810" s="396" t="s">
        <v>29</v>
      </c>
      <c r="C810" s="396" t="s">
        <v>25</v>
      </c>
      <c r="D810" s="396" t="s">
        <v>523</v>
      </c>
      <c r="E810" s="204" t="s">
        <v>277</v>
      </c>
      <c r="F810" s="203" t="s">
        <v>279</v>
      </c>
      <c r="G810" s="747">
        <v>65</v>
      </c>
      <c r="H810" s="747">
        <v>163.69999694824219</v>
      </c>
      <c r="I810" s="799">
        <v>0.17995123565196991</v>
      </c>
      <c r="J810" s="747">
        <v>128</v>
      </c>
      <c r="K810" s="747">
        <v>32</v>
      </c>
      <c r="L810" s="482">
        <v>0.18510265554234501</v>
      </c>
      <c r="M810" s="482">
        <v>4.421255290947957E-2</v>
      </c>
      <c r="N810" s="482">
        <v>9.7456425901579768E-2</v>
      </c>
      <c r="O810" s="482">
        <v>0.27274888518311025</v>
      </c>
      <c r="P810" s="747">
        <v>2</v>
      </c>
      <c r="Q810" s="747">
        <v>1</v>
      </c>
      <c r="R810" s="748"/>
      <c r="S810" s="748"/>
      <c r="T810" s="748"/>
      <c r="U810" s="748"/>
      <c r="V810" s="747">
        <v>130</v>
      </c>
      <c r="W810" s="747">
        <v>33</v>
      </c>
      <c r="X810" s="482">
        <v>0.18924412561534076</v>
      </c>
      <c r="Y810" s="482">
        <v>4.43673923400522E-2</v>
      </c>
      <c r="Z810" s="482">
        <v>0.10129094486236087</v>
      </c>
      <c r="AA810" s="791">
        <v>0.27719730636832063</v>
      </c>
    </row>
    <row r="811" spans="1:27" x14ac:dyDescent="0.25">
      <c r="A811" s="390" t="s">
        <v>842</v>
      </c>
      <c r="B811" s="390" t="s">
        <v>29</v>
      </c>
      <c r="C811" s="390" t="s">
        <v>25</v>
      </c>
      <c r="D811" s="68" t="s">
        <v>116</v>
      </c>
      <c r="E811" s="69" t="s">
        <v>277</v>
      </c>
      <c r="F811" s="69" t="s">
        <v>280</v>
      </c>
      <c r="G811" s="687">
        <v>65</v>
      </c>
      <c r="H811" s="687">
        <v>1162.0999755859375</v>
      </c>
      <c r="I811" s="739">
        <v>0.65799087285995483</v>
      </c>
      <c r="J811" s="687">
        <v>525</v>
      </c>
      <c r="K811" s="687">
        <v>176</v>
      </c>
      <c r="L811" s="484">
        <v>0.30073589658474953</v>
      </c>
      <c r="M811" s="484">
        <v>3.2496446102883547E-2</v>
      </c>
      <c r="N811" s="484">
        <v>0.23686714310559265</v>
      </c>
      <c r="O811" s="484">
        <v>0.36460465006390641</v>
      </c>
      <c r="P811" s="687">
        <v>4</v>
      </c>
      <c r="Q811" s="687">
        <v>3</v>
      </c>
      <c r="R811" s="715"/>
      <c r="S811" s="715"/>
      <c r="T811" s="715"/>
      <c r="U811" s="715"/>
      <c r="V811" s="687">
        <v>529</v>
      </c>
      <c r="W811" s="687">
        <v>179</v>
      </c>
      <c r="X811" s="484">
        <v>0.30210744515311139</v>
      </c>
      <c r="Y811" s="484">
        <v>3.2478409110771565E-2</v>
      </c>
      <c r="Z811" s="484">
        <v>0.23827414171052341</v>
      </c>
      <c r="AA811" s="484">
        <v>0.36594074859569936</v>
      </c>
    </row>
    <row r="812" spans="1:27" x14ac:dyDescent="0.25">
      <c r="A812" s="744" t="s">
        <v>842</v>
      </c>
      <c r="B812" s="744" t="s">
        <v>29</v>
      </c>
      <c r="C812" s="744" t="s">
        <v>25</v>
      </c>
      <c r="D812" s="744" t="s">
        <v>528</v>
      </c>
      <c r="E812" s="744" t="s">
        <v>524</v>
      </c>
      <c r="F812" s="744" t="s">
        <v>272</v>
      </c>
      <c r="G812" s="745" t="s">
        <v>445</v>
      </c>
      <c r="H812" s="745" t="s">
        <v>445</v>
      </c>
      <c r="I812" s="798" t="s">
        <v>445</v>
      </c>
      <c r="J812" s="745" t="s">
        <v>445</v>
      </c>
      <c r="K812" s="745" t="s">
        <v>445</v>
      </c>
      <c r="L812" s="481" t="s">
        <v>445</v>
      </c>
      <c r="M812" s="481" t="s">
        <v>445</v>
      </c>
      <c r="N812" s="481" t="s">
        <v>445</v>
      </c>
      <c r="O812" s="481" t="s">
        <v>445</v>
      </c>
      <c r="P812" s="745" t="s">
        <v>445</v>
      </c>
      <c r="Q812" s="745" t="s">
        <v>445</v>
      </c>
      <c r="R812" s="746" t="s">
        <v>445</v>
      </c>
      <c r="S812" s="746" t="s">
        <v>445</v>
      </c>
      <c r="T812" s="746" t="s">
        <v>445</v>
      </c>
      <c r="U812" s="746" t="s">
        <v>445</v>
      </c>
      <c r="V812" s="745" t="s">
        <v>445</v>
      </c>
      <c r="W812" s="745" t="s">
        <v>445</v>
      </c>
      <c r="X812" s="481" t="s">
        <v>445</v>
      </c>
      <c r="Y812" s="481" t="s">
        <v>445</v>
      </c>
      <c r="Z812" s="481" t="s">
        <v>445</v>
      </c>
      <c r="AA812" s="481" t="s">
        <v>445</v>
      </c>
    </row>
    <row r="813" spans="1:27" x14ac:dyDescent="0.25">
      <c r="A813" s="744" t="s">
        <v>842</v>
      </c>
      <c r="B813" s="744" t="s">
        <v>29</v>
      </c>
      <c r="C813" s="744" t="s">
        <v>25</v>
      </c>
      <c r="D813" s="744" t="s">
        <v>528</v>
      </c>
      <c r="E813" s="744" t="s">
        <v>524</v>
      </c>
      <c r="F813" s="744" t="s">
        <v>278</v>
      </c>
      <c r="G813" s="745" t="s">
        <v>445</v>
      </c>
      <c r="H813" s="745" t="s">
        <v>445</v>
      </c>
      <c r="I813" s="798" t="s">
        <v>445</v>
      </c>
      <c r="J813" s="745" t="s">
        <v>445</v>
      </c>
      <c r="K813" s="745" t="s">
        <v>445</v>
      </c>
      <c r="L813" s="481" t="s">
        <v>445</v>
      </c>
      <c r="M813" s="481" t="s">
        <v>445</v>
      </c>
      <c r="N813" s="481" t="s">
        <v>445</v>
      </c>
      <c r="O813" s="481" t="s">
        <v>445</v>
      </c>
      <c r="P813" s="745" t="s">
        <v>445</v>
      </c>
      <c r="Q813" s="745" t="s">
        <v>445</v>
      </c>
      <c r="R813" s="746" t="s">
        <v>445</v>
      </c>
      <c r="S813" s="746" t="s">
        <v>445</v>
      </c>
      <c r="T813" s="746" t="s">
        <v>445</v>
      </c>
      <c r="U813" s="746" t="s">
        <v>445</v>
      </c>
      <c r="V813" s="745" t="s">
        <v>445</v>
      </c>
      <c r="W813" s="745" t="s">
        <v>445</v>
      </c>
      <c r="X813" s="481" t="s">
        <v>445</v>
      </c>
      <c r="Y813" s="481" t="s">
        <v>445</v>
      </c>
      <c r="Z813" s="481" t="s">
        <v>445</v>
      </c>
      <c r="AA813" s="481" t="s">
        <v>445</v>
      </c>
    </row>
    <row r="814" spans="1:27" x14ac:dyDescent="0.25">
      <c r="A814" s="396" t="s">
        <v>842</v>
      </c>
      <c r="B814" s="396" t="s">
        <v>29</v>
      </c>
      <c r="C814" s="396" t="s">
        <v>25</v>
      </c>
      <c r="D814" s="396" t="s">
        <v>528</v>
      </c>
      <c r="E814" s="203" t="s">
        <v>525</v>
      </c>
      <c r="F814" s="204" t="s">
        <v>280</v>
      </c>
      <c r="G814" s="747" t="s">
        <v>445</v>
      </c>
      <c r="H814" s="747" t="s">
        <v>445</v>
      </c>
      <c r="I814" s="799" t="s">
        <v>445</v>
      </c>
      <c r="J814" s="747" t="s">
        <v>445</v>
      </c>
      <c r="K814" s="747" t="s">
        <v>445</v>
      </c>
      <c r="L814" s="482" t="s">
        <v>445</v>
      </c>
      <c r="M814" s="482" t="s">
        <v>445</v>
      </c>
      <c r="N814" s="482" t="s">
        <v>445</v>
      </c>
      <c r="O814" s="482" t="s">
        <v>445</v>
      </c>
      <c r="P814" s="747" t="s">
        <v>445</v>
      </c>
      <c r="Q814" s="747" t="s">
        <v>445</v>
      </c>
      <c r="R814" s="748" t="s">
        <v>445</v>
      </c>
      <c r="S814" s="748" t="s">
        <v>445</v>
      </c>
      <c r="T814" s="748" t="s">
        <v>445</v>
      </c>
      <c r="U814" s="748" t="s">
        <v>445</v>
      </c>
      <c r="V814" s="747" t="s">
        <v>445</v>
      </c>
      <c r="W814" s="747" t="s">
        <v>445</v>
      </c>
      <c r="X814" s="482" t="s">
        <v>445</v>
      </c>
      <c r="Y814" s="482" t="s">
        <v>445</v>
      </c>
      <c r="Z814" s="482" t="s">
        <v>445</v>
      </c>
      <c r="AA814" s="482" t="s">
        <v>445</v>
      </c>
    </row>
    <row r="815" spans="1:27" x14ac:dyDescent="0.25">
      <c r="A815" s="744" t="s">
        <v>842</v>
      </c>
      <c r="B815" s="744" t="s">
        <v>29</v>
      </c>
      <c r="C815" s="744" t="s">
        <v>25</v>
      </c>
      <c r="D815" s="744" t="s">
        <v>528</v>
      </c>
      <c r="E815" s="744" t="s">
        <v>526</v>
      </c>
      <c r="F815" s="744" t="s">
        <v>272</v>
      </c>
      <c r="G815" s="745" t="s">
        <v>445</v>
      </c>
      <c r="H815" s="745" t="s">
        <v>445</v>
      </c>
      <c r="I815" s="798" t="s">
        <v>445</v>
      </c>
      <c r="J815" s="745" t="s">
        <v>445</v>
      </c>
      <c r="K815" s="745" t="s">
        <v>445</v>
      </c>
      <c r="L815" s="481" t="s">
        <v>445</v>
      </c>
      <c r="M815" s="481" t="s">
        <v>445</v>
      </c>
      <c r="N815" s="481" t="s">
        <v>445</v>
      </c>
      <c r="O815" s="481" t="s">
        <v>445</v>
      </c>
      <c r="P815" s="745" t="s">
        <v>445</v>
      </c>
      <c r="Q815" s="745" t="s">
        <v>445</v>
      </c>
      <c r="R815" s="746" t="s">
        <v>445</v>
      </c>
      <c r="S815" s="746" t="s">
        <v>445</v>
      </c>
      <c r="T815" s="746" t="s">
        <v>445</v>
      </c>
      <c r="U815" s="746" t="s">
        <v>445</v>
      </c>
      <c r="V815" s="745" t="s">
        <v>445</v>
      </c>
      <c r="W815" s="745" t="s">
        <v>445</v>
      </c>
      <c r="X815" s="481" t="s">
        <v>445</v>
      </c>
      <c r="Y815" s="481" t="s">
        <v>445</v>
      </c>
      <c r="Z815" s="481" t="s">
        <v>445</v>
      </c>
      <c r="AA815" s="481" t="s">
        <v>445</v>
      </c>
    </row>
    <row r="816" spans="1:27" x14ac:dyDescent="0.25">
      <c r="A816" s="744" t="s">
        <v>842</v>
      </c>
      <c r="B816" s="744" t="s">
        <v>29</v>
      </c>
      <c r="C816" s="744" t="s">
        <v>25</v>
      </c>
      <c r="D816" s="744" t="s">
        <v>528</v>
      </c>
      <c r="E816" s="744" t="s">
        <v>526</v>
      </c>
      <c r="F816" s="744" t="s">
        <v>278</v>
      </c>
      <c r="G816" s="745" t="s">
        <v>445</v>
      </c>
      <c r="H816" s="745" t="s">
        <v>445</v>
      </c>
      <c r="I816" s="798" t="s">
        <v>445</v>
      </c>
      <c r="J816" s="745" t="s">
        <v>445</v>
      </c>
      <c r="K816" s="745" t="s">
        <v>445</v>
      </c>
      <c r="L816" s="481" t="s">
        <v>445</v>
      </c>
      <c r="M816" s="481" t="s">
        <v>445</v>
      </c>
      <c r="N816" s="481" t="s">
        <v>445</v>
      </c>
      <c r="O816" s="481" t="s">
        <v>445</v>
      </c>
      <c r="P816" s="745" t="s">
        <v>445</v>
      </c>
      <c r="Q816" s="745" t="s">
        <v>445</v>
      </c>
      <c r="R816" s="746" t="s">
        <v>445</v>
      </c>
      <c r="S816" s="746" t="s">
        <v>445</v>
      </c>
      <c r="T816" s="746" t="s">
        <v>445</v>
      </c>
      <c r="U816" s="746" t="s">
        <v>445</v>
      </c>
      <c r="V816" s="745" t="s">
        <v>445</v>
      </c>
      <c r="W816" s="745" t="s">
        <v>445</v>
      </c>
      <c r="X816" s="481" t="s">
        <v>445</v>
      </c>
      <c r="Y816" s="481" t="s">
        <v>445</v>
      </c>
      <c r="Z816" s="481" t="s">
        <v>445</v>
      </c>
      <c r="AA816" s="481" t="s">
        <v>445</v>
      </c>
    </row>
    <row r="817" spans="1:27" x14ac:dyDescent="0.25">
      <c r="A817" s="396" t="s">
        <v>842</v>
      </c>
      <c r="B817" s="396" t="s">
        <v>29</v>
      </c>
      <c r="C817" s="396" t="s">
        <v>25</v>
      </c>
      <c r="D817" s="396" t="s">
        <v>528</v>
      </c>
      <c r="E817" s="203" t="s">
        <v>527</v>
      </c>
      <c r="F817" s="204" t="s">
        <v>280</v>
      </c>
      <c r="G817" s="747" t="s">
        <v>445</v>
      </c>
      <c r="H817" s="747" t="s">
        <v>445</v>
      </c>
      <c r="I817" s="799" t="s">
        <v>445</v>
      </c>
      <c r="J817" s="747" t="s">
        <v>445</v>
      </c>
      <c r="K817" s="747" t="s">
        <v>445</v>
      </c>
      <c r="L817" s="482" t="s">
        <v>445</v>
      </c>
      <c r="M817" s="482" t="s">
        <v>445</v>
      </c>
      <c r="N817" s="482" t="s">
        <v>445</v>
      </c>
      <c r="O817" s="482" t="s">
        <v>445</v>
      </c>
      <c r="P817" s="747" t="s">
        <v>445</v>
      </c>
      <c r="Q817" s="747" t="s">
        <v>445</v>
      </c>
      <c r="R817" s="748" t="s">
        <v>445</v>
      </c>
      <c r="S817" s="748" t="s">
        <v>445</v>
      </c>
      <c r="T817" s="748" t="s">
        <v>445</v>
      </c>
      <c r="U817" s="748" t="s">
        <v>445</v>
      </c>
      <c r="V817" s="747" t="s">
        <v>445</v>
      </c>
      <c r="W817" s="747" t="s">
        <v>445</v>
      </c>
      <c r="X817" s="482" t="s">
        <v>445</v>
      </c>
      <c r="Y817" s="482" t="s">
        <v>445</v>
      </c>
      <c r="Z817" s="482" t="s">
        <v>445</v>
      </c>
      <c r="AA817" s="482" t="s">
        <v>445</v>
      </c>
    </row>
    <row r="818" spans="1:27" x14ac:dyDescent="0.25">
      <c r="A818" s="396" t="s">
        <v>842</v>
      </c>
      <c r="B818" s="396" t="s">
        <v>29</v>
      </c>
      <c r="C818" s="396" t="s">
        <v>25</v>
      </c>
      <c r="D818" s="396" t="s">
        <v>528</v>
      </c>
      <c r="E818" s="204" t="s">
        <v>277</v>
      </c>
      <c r="F818" s="203" t="s">
        <v>276</v>
      </c>
      <c r="G818" s="747" t="s">
        <v>445</v>
      </c>
      <c r="H818" s="747" t="s">
        <v>445</v>
      </c>
      <c r="I818" s="799" t="s">
        <v>445</v>
      </c>
      <c r="J818" s="747" t="s">
        <v>445</v>
      </c>
      <c r="K818" s="747" t="s">
        <v>445</v>
      </c>
      <c r="L818" s="482" t="s">
        <v>445</v>
      </c>
      <c r="M818" s="482" t="s">
        <v>445</v>
      </c>
      <c r="N818" s="482" t="s">
        <v>445</v>
      </c>
      <c r="O818" s="482" t="s">
        <v>445</v>
      </c>
      <c r="P818" s="747" t="s">
        <v>445</v>
      </c>
      <c r="Q818" s="747" t="s">
        <v>445</v>
      </c>
      <c r="R818" s="748" t="s">
        <v>445</v>
      </c>
      <c r="S818" s="748" t="s">
        <v>445</v>
      </c>
      <c r="T818" s="748" t="s">
        <v>445</v>
      </c>
      <c r="U818" s="748" t="s">
        <v>445</v>
      </c>
      <c r="V818" s="747" t="s">
        <v>445</v>
      </c>
      <c r="W818" s="747" t="s">
        <v>445</v>
      </c>
      <c r="X818" s="482" t="s">
        <v>445</v>
      </c>
      <c r="Y818" s="482" t="s">
        <v>445</v>
      </c>
      <c r="Z818" s="482" t="s">
        <v>445</v>
      </c>
      <c r="AA818" s="482" t="s">
        <v>445</v>
      </c>
    </row>
    <row r="819" spans="1:27" x14ac:dyDescent="0.25">
      <c r="A819" s="396" t="s">
        <v>842</v>
      </c>
      <c r="B819" s="396" t="s">
        <v>29</v>
      </c>
      <c r="C819" s="396" t="s">
        <v>25</v>
      </c>
      <c r="D819" s="396" t="s">
        <v>528</v>
      </c>
      <c r="E819" s="204" t="s">
        <v>277</v>
      </c>
      <c r="F819" s="203" t="s">
        <v>279</v>
      </c>
      <c r="G819" s="747" t="s">
        <v>445</v>
      </c>
      <c r="H819" s="747" t="s">
        <v>445</v>
      </c>
      <c r="I819" s="799" t="s">
        <v>445</v>
      </c>
      <c r="J819" s="747" t="s">
        <v>445</v>
      </c>
      <c r="K819" s="747" t="s">
        <v>445</v>
      </c>
      <c r="L819" s="482" t="s">
        <v>445</v>
      </c>
      <c r="M819" s="482" t="s">
        <v>445</v>
      </c>
      <c r="N819" s="482" t="s">
        <v>445</v>
      </c>
      <c r="O819" s="482" t="s">
        <v>445</v>
      </c>
      <c r="P819" s="747" t="s">
        <v>445</v>
      </c>
      <c r="Q819" s="747" t="s">
        <v>445</v>
      </c>
      <c r="R819" s="748" t="s">
        <v>445</v>
      </c>
      <c r="S819" s="748" t="s">
        <v>445</v>
      </c>
      <c r="T819" s="748" t="s">
        <v>445</v>
      </c>
      <c r="U819" s="748" t="s">
        <v>445</v>
      </c>
      <c r="V819" s="747" t="s">
        <v>445</v>
      </c>
      <c r="W819" s="747" t="s">
        <v>445</v>
      </c>
      <c r="X819" s="482" t="s">
        <v>445</v>
      </c>
      <c r="Y819" s="482" t="s">
        <v>445</v>
      </c>
      <c r="Z819" s="482" t="s">
        <v>445</v>
      </c>
      <c r="AA819" s="482" t="s">
        <v>445</v>
      </c>
    </row>
    <row r="820" spans="1:27" x14ac:dyDescent="0.25">
      <c r="A820" s="390" t="s">
        <v>842</v>
      </c>
      <c r="B820" s="390" t="s">
        <v>29</v>
      </c>
      <c r="C820" s="390" t="s">
        <v>25</v>
      </c>
      <c r="D820" s="68" t="s">
        <v>117</v>
      </c>
      <c r="E820" s="69" t="s">
        <v>277</v>
      </c>
      <c r="F820" s="69" t="s">
        <v>280</v>
      </c>
      <c r="G820" s="687" t="s">
        <v>445</v>
      </c>
      <c r="H820" s="687" t="s">
        <v>445</v>
      </c>
      <c r="I820" s="739" t="s">
        <v>445</v>
      </c>
      <c r="J820" s="687" t="s">
        <v>445</v>
      </c>
      <c r="K820" s="687" t="s">
        <v>445</v>
      </c>
      <c r="L820" s="484" t="s">
        <v>445</v>
      </c>
      <c r="M820" s="484" t="s">
        <v>445</v>
      </c>
      <c r="N820" s="484" t="s">
        <v>445</v>
      </c>
      <c r="O820" s="484" t="s">
        <v>445</v>
      </c>
      <c r="P820" s="687" t="s">
        <v>445</v>
      </c>
      <c r="Q820" s="687" t="s">
        <v>445</v>
      </c>
      <c r="R820" s="715" t="s">
        <v>445</v>
      </c>
      <c r="S820" s="715" t="s">
        <v>445</v>
      </c>
      <c r="T820" s="715" t="s">
        <v>445</v>
      </c>
      <c r="U820" s="715" t="s">
        <v>445</v>
      </c>
      <c r="V820" s="687" t="s">
        <v>445</v>
      </c>
      <c r="W820" s="687" t="s">
        <v>445</v>
      </c>
      <c r="X820" s="484" t="s">
        <v>445</v>
      </c>
      <c r="Y820" s="484" t="s">
        <v>445</v>
      </c>
      <c r="Z820" s="484" t="s">
        <v>445</v>
      </c>
      <c r="AA820" s="484" t="s">
        <v>445</v>
      </c>
    </row>
    <row r="821" spans="1:27" x14ac:dyDescent="0.25">
      <c r="A821" s="396" t="s">
        <v>842</v>
      </c>
      <c r="B821" s="396" t="s">
        <v>29</v>
      </c>
      <c r="C821" s="203" t="s">
        <v>89</v>
      </c>
      <c r="D821" s="204" t="s">
        <v>115</v>
      </c>
      <c r="E821" s="396" t="s">
        <v>524</v>
      </c>
      <c r="F821" s="396" t="s">
        <v>272</v>
      </c>
      <c r="G821" s="747">
        <v>65</v>
      </c>
      <c r="H821" s="747">
        <v>9.1999998092651367</v>
      </c>
      <c r="I821" s="799">
        <v>1.0946563445031643E-2</v>
      </c>
      <c r="J821" s="747">
        <v>8</v>
      </c>
      <c r="K821" s="747">
        <v>4</v>
      </c>
      <c r="L821" s="482"/>
      <c r="M821" s="482"/>
      <c r="N821" s="482"/>
      <c r="O821" s="482"/>
      <c r="P821" s="747">
        <v>2</v>
      </c>
      <c r="Q821" s="747">
        <v>1</v>
      </c>
      <c r="R821" s="748"/>
      <c r="S821" s="748"/>
      <c r="T821" s="748"/>
      <c r="U821" s="748"/>
      <c r="V821" s="747">
        <v>8</v>
      </c>
      <c r="W821" s="747">
        <v>4</v>
      </c>
      <c r="X821" s="482">
        <v>0.42802001678508889</v>
      </c>
      <c r="Y821" s="482">
        <v>0.2347058871129564</v>
      </c>
      <c r="Z821" s="482">
        <v>-0.14628459992509729</v>
      </c>
      <c r="AA821" s="482">
        <v>1.0023246334952751</v>
      </c>
    </row>
    <row r="822" spans="1:27" x14ac:dyDescent="0.25">
      <c r="A822" s="396" t="s">
        <v>842</v>
      </c>
      <c r="B822" s="396" t="s">
        <v>29</v>
      </c>
      <c r="C822" s="203" t="s">
        <v>89</v>
      </c>
      <c r="D822" s="204" t="s">
        <v>115</v>
      </c>
      <c r="E822" s="396" t="s">
        <v>524</v>
      </c>
      <c r="F822" s="396" t="s">
        <v>278</v>
      </c>
      <c r="G822" s="747">
        <v>65</v>
      </c>
      <c r="H822" s="747">
        <v>4.6999998092651367</v>
      </c>
      <c r="I822" s="799">
        <v>6.2881526537239552E-4</v>
      </c>
      <c r="J822" s="747">
        <v>5</v>
      </c>
      <c r="K822" s="747">
        <v>1</v>
      </c>
      <c r="L822" s="482"/>
      <c r="M822" s="482"/>
      <c r="N822" s="482"/>
      <c r="O822" s="482"/>
      <c r="P822" s="747">
        <v>0</v>
      </c>
      <c r="Q822" s="747">
        <v>0</v>
      </c>
      <c r="R822" s="748"/>
      <c r="S822" s="748"/>
      <c r="T822" s="748"/>
      <c r="U822" s="748"/>
      <c r="V822" s="747">
        <v>0</v>
      </c>
      <c r="W822" s="747">
        <v>0</v>
      </c>
      <c r="X822" s="482"/>
      <c r="Y822" s="482"/>
      <c r="Z822" s="482"/>
      <c r="AA822" s="482"/>
    </row>
    <row r="823" spans="1:27" x14ac:dyDescent="0.25">
      <c r="A823" s="396" t="s">
        <v>842</v>
      </c>
      <c r="B823" s="396" t="s">
        <v>29</v>
      </c>
      <c r="C823" s="203" t="s">
        <v>89</v>
      </c>
      <c r="D823" s="204" t="s">
        <v>115</v>
      </c>
      <c r="E823" s="396" t="s">
        <v>526</v>
      </c>
      <c r="F823" s="396" t="s">
        <v>272</v>
      </c>
      <c r="G823" s="747">
        <v>65</v>
      </c>
      <c r="H823" s="747">
        <v>159.79998779296875</v>
      </c>
      <c r="I823" s="799">
        <v>1.1575E-2</v>
      </c>
      <c r="J823" s="747">
        <v>13</v>
      </c>
      <c r="K823" s="747">
        <v>5</v>
      </c>
      <c r="L823" s="482"/>
      <c r="M823" s="482"/>
      <c r="N823" s="482"/>
      <c r="O823" s="482"/>
      <c r="P823" s="747">
        <v>0</v>
      </c>
      <c r="Q823" s="747">
        <v>0</v>
      </c>
      <c r="R823" s="748"/>
      <c r="S823" s="748"/>
      <c r="T823" s="748"/>
      <c r="U823" s="748"/>
      <c r="V823" s="747">
        <v>0</v>
      </c>
      <c r="W823" s="747">
        <v>0</v>
      </c>
      <c r="X823" s="482"/>
      <c r="Y823" s="482"/>
      <c r="Z823" s="482"/>
      <c r="AA823" s="482"/>
    </row>
    <row r="824" spans="1:27" x14ac:dyDescent="0.25">
      <c r="A824" s="396" t="s">
        <v>842</v>
      </c>
      <c r="B824" s="396" t="s">
        <v>29</v>
      </c>
      <c r="C824" s="203" t="s">
        <v>89</v>
      </c>
      <c r="D824" s="204" t="s">
        <v>115</v>
      </c>
      <c r="E824" s="396" t="s">
        <v>526</v>
      </c>
      <c r="F824" s="396" t="s">
        <v>278</v>
      </c>
      <c r="G824" s="747">
        <v>65</v>
      </c>
      <c r="H824" s="747">
        <v>861.39996337890625</v>
      </c>
      <c r="I824" s="799">
        <v>0.4670930802822113</v>
      </c>
      <c r="J824" s="747">
        <v>389</v>
      </c>
      <c r="K824" s="747">
        <v>140</v>
      </c>
      <c r="L824" s="482">
        <v>0.34230152930322605</v>
      </c>
      <c r="M824" s="482">
        <v>4.0331413170648818E-2</v>
      </c>
      <c r="N824" s="482">
        <v>0.26295517734375395</v>
      </c>
      <c r="O824" s="482">
        <v>0.42164788126269814</v>
      </c>
      <c r="P824" s="747">
        <v>2</v>
      </c>
      <c r="Q824" s="747">
        <v>2</v>
      </c>
      <c r="R824" s="748"/>
      <c r="S824" s="748"/>
      <c r="T824" s="748"/>
      <c r="U824" s="748"/>
      <c r="V824" s="747">
        <v>391</v>
      </c>
      <c r="W824" s="747">
        <v>142</v>
      </c>
      <c r="X824" s="482">
        <v>0.34263808711924065</v>
      </c>
      <c r="Y824" s="482">
        <v>4.0323827967992075E-2</v>
      </c>
      <c r="Z824" s="482">
        <v>0.26330665797333669</v>
      </c>
      <c r="AA824" s="482">
        <v>0.42196951626514462</v>
      </c>
    </row>
    <row r="825" spans="1:27" x14ac:dyDescent="0.25">
      <c r="A825" s="390" t="s">
        <v>842</v>
      </c>
      <c r="B825" s="390" t="s">
        <v>29</v>
      </c>
      <c r="C825" s="390" t="s">
        <v>25</v>
      </c>
      <c r="D825" s="69" t="s">
        <v>115</v>
      </c>
      <c r="E825" s="68" t="s">
        <v>525</v>
      </c>
      <c r="F825" s="69" t="s">
        <v>280</v>
      </c>
      <c r="G825" s="687">
        <v>65</v>
      </c>
      <c r="H825" s="687">
        <v>1013.8999633789063</v>
      </c>
      <c r="I825" s="739">
        <v>0.17932240664958954</v>
      </c>
      <c r="J825" s="687">
        <v>123</v>
      </c>
      <c r="K825" s="687">
        <v>31</v>
      </c>
      <c r="L825" s="484">
        <v>0.18575173993531557</v>
      </c>
      <c r="M825" s="484">
        <v>4.4381159621902484E-2</v>
      </c>
      <c r="N825" s="484">
        <v>9.7761774394954176E-2</v>
      </c>
      <c r="O825" s="484">
        <v>0.273741705475677</v>
      </c>
      <c r="P825" s="687">
        <v>2</v>
      </c>
      <c r="Q825" s="687">
        <v>1</v>
      </c>
      <c r="R825" s="715"/>
      <c r="S825" s="715"/>
      <c r="T825" s="715"/>
      <c r="U825" s="715"/>
      <c r="V825" s="687">
        <v>125</v>
      </c>
      <c r="W825" s="687">
        <v>32</v>
      </c>
      <c r="X825" s="484">
        <v>0.18990773256381147</v>
      </c>
      <c r="Y825" s="484">
        <v>4.4537233689107149E-2</v>
      </c>
      <c r="Z825" s="484">
        <v>0.10160833500517751</v>
      </c>
      <c r="AA825" s="484">
        <v>0.27820713012244541</v>
      </c>
    </row>
    <row r="826" spans="1:27" x14ac:dyDescent="0.25">
      <c r="A826" s="390" t="s">
        <v>842</v>
      </c>
      <c r="B826" s="390" t="s">
        <v>29</v>
      </c>
      <c r="C826" s="390" t="s">
        <v>25</v>
      </c>
      <c r="D826" s="69" t="s">
        <v>115</v>
      </c>
      <c r="E826" s="68" t="s">
        <v>527</v>
      </c>
      <c r="F826" s="69" t="s">
        <v>280</v>
      </c>
      <c r="G826" s="687">
        <v>65</v>
      </c>
      <c r="H826" s="687">
        <v>1088.5</v>
      </c>
      <c r="I826" s="739">
        <v>0.64641547203063965</v>
      </c>
      <c r="J826" s="687">
        <v>512</v>
      </c>
      <c r="K826" s="687">
        <v>171</v>
      </c>
      <c r="L826" s="484">
        <v>0.29887298268894918</v>
      </c>
      <c r="M826" s="484">
        <v>3.2868650496943132E-2</v>
      </c>
      <c r="N826" s="484">
        <v>0.23426935027732254</v>
      </c>
      <c r="O826" s="484">
        <v>0.36347661510057583</v>
      </c>
      <c r="P826" s="687">
        <v>4</v>
      </c>
      <c r="Q826" s="687">
        <v>3</v>
      </c>
      <c r="R826" s="715"/>
      <c r="S826" s="715"/>
      <c r="T826" s="715"/>
      <c r="U826" s="715"/>
      <c r="V826" s="687">
        <v>516</v>
      </c>
      <c r="W826" s="687">
        <v>174</v>
      </c>
      <c r="X826" s="484">
        <v>0.30026909161304105</v>
      </c>
      <c r="Y826" s="484">
        <v>3.2850099722144852E-2</v>
      </c>
      <c r="Z826" s="484">
        <v>0.23570192091851866</v>
      </c>
      <c r="AA826" s="484">
        <v>0.36483626230756344</v>
      </c>
    </row>
    <row r="827" spans="1:27" x14ac:dyDescent="0.25">
      <c r="A827" s="390" t="s">
        <v>842</v>
      </c>
      <c r="B827" s="390" t="s">
        <v>29</v>
      </c>
      <c r="C827" s="390" t="s">
        <v>25</v>
      </c>
      <c r="D827" s="69" t="s">
        <v>115</v>
      </c>
      <c r="E827" s="69" t="s">
        <v>277</v>
      </c>
      <c r="F827" s="68" t="s">
        <v>276</v>
      </c>
      <c r="G827" s="687">
        <v>65</v>
      </c>
      <c r="H827" s="687">
        <v>786.70001220703125</v>
      </c>
      <c r="I827" s="739">
        <v>0.47803965210914612</v>
      </c>
      <c r="J827" s="687">
        <v>397</v>
      </c>
      <c r="K827" s="687">
        <v>144</v>
      </c>
      <c r="L827" s="484">
        <v>0.34426438507890628</v>
      </c>
      <c r="M827" s="484">
        <v>3.9698429903060356E-2</v>
      </c>
      <c r="N827" s="484">
        <v>0.26616960664541156</v>
      </c>
      <c r="O827" s="484">
        <v>0.42235916351240099</v>
      </c>
      <c r="P827" s="687">
        <v>2</v>
      </c>
      <c r="Q827" s="687">
        <v>2</v>
      </c>
      <c r="R827" s="715"/>
      <c r="S827" s="715"/>
      <c r="T827" s="715"/>
      <c r="U827" s="715"/>
      <c r="V827" s="687">
        <v>399</v>
      </c>
      <c r="W827" s="687">
        <v>146</v>
      </c>
      <c r="X827" s="484">
        <v>0.34459323610409404</v>
      </c>
      <c r="Y827" s="484">
        <v>3.9691209112691798E-2</v>
      </c>
      <c r="Z827" s="484">
        <v>0.26651266241434673</v>
      </c>
      <c r="AA827" s="484">
        <v>0.42267380979384134</v>
      </c>
    </row>
    <row r="828" spans="1:27" x14ac:dyDescent="0.25">
      <c r="A828" s="390" t="s">
        <v>842</v>
      </c>
      <c r="B828" s="390" t="s">
        <v>29</v>
      </c>
      <c r="C828" s="390" t="s">
        <v>25</v>
      </c>
      <c r="D828" s="69" t="s">
        <v>115</v>
      </c>
      <c r="E828" s="69" t="s">
        <v>277</v>
      </c>
      <c r="F828" s="68" t="s">
        <v>279</v>
      </c>
      <c r="G828" s="687">
        <v>65</v>
      </c>
      <c r="H828" s="687">
        <v>163.69999694824219</v>
      </c>
      <c r="I828" s="739">
        <v>0.17995123565196991</v>
      </c>
      <c r="J828" s="687">
        <v>128</v>
      </c>
      <c r="K828" s="687">
        <v>32</v>
      </c>
      <c r="L828" s="484">
        <v>0.18510265554234501</v>
      </c>
      <c r="M828" s="484">
        <v>4.421255290947957E-2</v>
      </c>
      <c r="N828" s="484">
        <v>9.7456425901579768E-2</v>
      </c>
      <c r="O828" s="484">
        <v>0.27274888518311025</v>
      </c>
      <c r="P828" s="687">
        <v>2</v>
      </c>
      <c r="Q828" s="687">
        <v>1</v>
      </c>
      <c r="R828" s="715"/>
      <c r="S828" s="715"/>
      <c r="T828" s="715"/>
      <c r="U828" s="715"/>
      <c r="V828" s="687">
        <v>130</v>
      </c>
      <c r="W828" s="687">
        <v>33</v>
      </c>
      <c r="X828" s="484">
        <v>0.18924412561534076</v>
      </c>
      <c r="Y828" s="484">
        <v>4.43673923400522E-2</v>
      </c>
      <c r="Z828" s="484">
        <v>0.10129094486236087</v>
      </c>
      <c r="AA828" s="484">
        <v>0.27719730636832063</v>
      </c>
    </row>
    <row r="829" spans="1:27" x14ac:dyDescent="0.25">
      <c r="A829" s="392" t="s">
        <v>842</v>
      </c>
      <c r="B829" s="392" t="s">
        <v>29</v>
      </c>
      <c r="C829" s="16" t="s">
        <v>89</v>
      </c>
      <c r="D829" s="14" t="s">
        <v>115</v>
      </c>
      <c r="E829" s="14" t="s">
        <v>277</v>
      </c>
      <c r="F829" s="14" t="s">
        <v>280</v>
      </c>
      <c r="G829" s="616">
        <v>65</v>
      </c>
      <c r="H829" s="616">
        <v>1162.0999755859375</v>
      </c>
      <c r="I829" s="738">
        <v>0.65799087285995483</v>
      </c>
      <c r="J829" s="616">
        <v>525</v>
      </c>
      <c r="K829" s="616">
        <v>176</v>
      </c>
      <c r="L829" s="487">
        <v>0.30073589658474953</v>
      </c>
      <c r="M829" s="487">
        <v>3.2496446102883547E-2</v>
      </c>
      <c r="N829" s="487">
        <v>0.23686714310559265</v>
      </c>
      <c r="O829" s="487">
        <v>0.36460465006390641</v>
      </c>
      <c r="P829" s="616">
        <v>4</v>
      </c>
      <c r="Q829" s="616">
        <v>3</v>
      </c>
      <c r="R829" s="617"/>
      <c r="S829" s="617"/>
      <c r="T829" s="617"/>
      <c r="U829" s="617"/>
      <c r="V829" s="616">
        <v>529</v>
      </c>
      <c r="W829" s="616">
        <v>179</v>
      </c>
      <c r="X829" s="487">
        <v>0.30210744515311139</v>
      </c>
      <c r="Y829" s="487">
        <v>3.2478409110771565E-2</v>
      </c>
      <c r="Z829" s="487">
        <v>0.23827414171052341</v>
      </c>
      <c r="AA829" s="487">
        <v>0.36594074859569936</v>
      </c>
    </row>
    <row r="830" spans="1:27" x14ac:dyDescent="0.25">
      <c r="A830" s="744" t="s">
        <v>842</v>
      </c>
      <c r="B830" s="744" t="s">
        <v>29</v>
      </c>
      <c r="C830" s="744" t="s">
        <v>87</v>
      </c>
      <c r="D830" s="744" t="s">
        <v>523</v>
      </c>
      <c r="E830" s="744" t="s">
        <v>524</v>
      </c>
      <c r="F830" s="744" t="s">
        <v>272</v>
      </c>
      <c r="G830" s="745">
        <v>65</v>
      </c>
      <c r="H830" s="745">
        <v>9.1999998092651367</v>
      </c>
      <c r="I830" s="798">
        <v>3.0877175740897655E-3</v>
      </c>
      <c r="J830" s="745">
        <v>16</v>
      </c>
      <c r="K830" s="745">
        <v>4</v>
      </c>
      <c r="L830" s="481"/>
      <c r="M830" s="481"/>
      <c r="N830" s="481"/>
      <c r="O830" s="481"/>
      <c r="P830" s="745">
        <v>1</v>
      </c>
      <c r="Q830" s="745">
        <v>0</v>
      </c>
      <c r="R830" s="746"/>
      <c r="S830" s="746"/>
      <c r="T830" s="746"/>
      <c r="U830" s="746"/>
      <c r="V830" s="745">
        <v>16</v>
      </c>
      <c r="W830" s="745">
        <v>4</v>
      </c>
      <c r="X830" s="481"/>
      <c r="Y830" s="481"/>
      <c r="Z830" s="481"/>
      <c r="AA830" s="790"/>
    </row>
    <row r="831" spans="1:27" x14ac:dyDescent="0.25">
      <c r="A831" s="744" t="s">
        <v>842</v>
      </c>
      <c r="B831" s="744" t="s">
        <v>29</v>
      </c>
      <c r="C831" s="744" t="s">
        <v>87</v>
      </c>
      <c r="D831" s="744" t="s">
        <v>523</v>
      </c>
      <c r="E831" s="744" t="s">
        <v>524</v>
      </c>
      <c r="F831" s="744" t="s">
        <v>278</v>
      </c>
      <c r="G831" s="745">
        <v>65</v>
      </c>
      <c r="H831" s="745">
        <v>0</v>
      </c>
      <c r="I831" s="798">
        <v>5.4693111451342702E-4</v>
      </c>
      <c r="J831" s="745">
        <v>4</v>
      </c>
      <c r="K831" s="745">
        <v>3</v>
      </c>
      <c r="L831" s="481"/>
      <c r="M831" s="481"/>
      <c r="N831" s="481"/>
      <c r="O831" s="481"/>
      <c r="P831" s="745"/>
      <c r="Q831" s="745"/>
      <c r="R831" s="746"/>
      <c r="S831" s="746"/>
      <c r="T831" s="746"/>
      <c r="U831" s="746"/>
      <c r="V831" s="745"/>
      <c r="W831" s="745"/>
      <c r="X831" s="481"/>
      <c r="Y831" s="481"/>
      <c r="Z831" s="481"/>
      <c r="AA831" s="481"/>
    </row>
    <row r="832" spans="1:27" x14ac:dyDescent="0.25">
      <c r="A832" s="396" t="s">
        <v>842</v>
      </c>
      <c r="B832" s="396" t="s">
        <v>29</v>
      </c>
      <c r="C832" s="396" t="s">
        <v>87</v>
      </c>
      <c r="D832" s="396" t="s">
        <v>523</v>
      </c>
      <c r="E832" s="203" t="s">
        <v>525</v>
      </c>
      <c r="F832" s="204" t="s">
        <v>280</v>
      </c>
      <c r="G832" s="792">
        <v>65</v>
      </c>
      <c r="H832" s="747">
        <v>9.1999998092651367</v>
      </c>
      <c r="I832" s="812">
        <v>3.6350000000000002E-3</v>
      </c>
      <c r="J832" s="792">
        <v>20</v>
      </c>
      <c r="K832" s="792">
        <v>7</v>
      </c>
      <c r="L832" s="793">
        <v>0.47711700000000001</v>
      </c>
      <c r="M832" s="793">
        <v>0.177369</v>
      </c>
      <c r="N832" s="793">
        <v>7.5880000000000003E-2</v>
      </c>
      <c r="O832" s="793">
        <v>0.87835399999999997</v>
      </c>
      <c r="P832" s="747"/>
      <c r="Q832" s="747"/>
      <c r="R832" s="748"/>
      <c r="S832" s="748"/>
      <c r="T832" s="748"/>
      <c r="U832" s="748"/>
      <c r="V832" s="747"/>
      <c r="W832" s="747"/>
      <c r="X832" s="482"/>
      <c r="Y832" s="482"/>
      <c r="Z832" s="482"/>
      <c r="AA832" s="482"/>
    </row>
    <row r="833" spans="1:27" x14ac:dyDescent="0.25">
      <c r="A833" s="744" t="s">
        <v>842</v>
      </c>
      <c r="B833" s="744" t="s">
        <v>29</v>
      </c>
      <c r="C833" s="744" t="s">
        <v>87</v>
      </c>
      <c r="D833" s="744" t="s">
        <v>523</v>
      </c>
      <c r="E833" s="744" t="s">
        <v>526</v>
      </c>
      <c r="F833" s="744" t="s">
        <v>272</v>
      </c>
      <c r="G833" s="745">
        <v>65</v>
      </c>
      <c r="H833" s="745">
        <v>512.89996337890625</v>
      </c>
      <c r="I833" s="798">
        <v>0.13649763166904449</v>
      </c>
      <c r="J833" s="745">
        <v>394</v>
      </c>
      <c r="K833" s="745">
        <v>188</v>
      </c>
      <c r="L833" s="481">
        <v>0.45002547330960818</v>
      </c>
      <c r="M833" s="481">
        <v>3.6247999176342069E-2</v>
      </c>
      <c r="N833" s="481">
        <v>0.37868192805656858</v>
      </c>
      <c r="O833" s="481">
        <v>0.52136901856264783</v>
      </c>
      <c r="P833" s="745">
        <v>13</v>
      </c>
      <c r="Q833" s="745">
        <v>4</v>
      </c>
      <c r="R833" s="746"/>
      <c r="S833" s="746"/>
      <c r="T833" s="746"/>
      <c r="U833" s="746"/>
      <c r="V833" s="745">
        <v>407</v>
      </c>
      <c r="W833" s="745">
        <v>192</v>
      </c>
      <c r="X833" s="481">
        <v>0.44916329075060063</v>
      </c>
      <c r="Y833" s="481">
        <v>3.6193601419635291E-2</v>
      </c>
      <c r="Z833" s="481">
        <v>0.37792681151238827</v>
      </c>
      <c r="AA833" s="790">
        <v>0.52039976998881299</v>
      </c>
    </row>
    <row r="834" spans="1:27" x14ac:dyDescent="0.25">
      <c r="A834" s="744" t="s">
        <v>842</v>
      </c>
      <c r="B834" s="744" t="s">
        <v>29</v>
      </c>
      <c r="C834" s="744" t="s">
        <v>87</v>
      </c>
      <c r="D834" s="744" t="s">
        <v>523</v>
      </c>
      <c r="E834" s="744" t="s">
        <v>526</v>
      </c>
      <c r="F834" s="744" t="s">
        <v>278</v>
      </c>
      <c r="G834" s="745">
        <v>65</v>
      </c>
      <c r="H834" s="745">
        <v>463.89999389648438</v>
      </c>
      <c r="I834" s="798">
        <v>3.3656075596809387E-2</v>
      </c>
      <c r="J834" s="745">
        <v>79</v>
      </c>
      <c r="K834" s="745">
        <v>24</v>
      </c>
      <c r="L834" s="481">
        <v>0.3997345283579416</v>
      </c>
      <c r="M834" s="481">
        <v>7.465250469470204E-2</v>
      </c>
      <c r="N834" s="481">
        <v>0.25088166172887616</v>
      </c>
      <c r="O834" s="481">
        <v>0.54858739498700704</v>
      </c>
      <c r="P834" s="745">
        <v>1</v>
      </c>
      <c r="Q834" s="745">
        <v>0</v>
      </c>
      <c r="R834" s="746"/>
      <c r="S834" s="746"/>
      <c r="T834" s="746"/>
      <c r="U834" s="746"/>
      <c r="V834" s="745">
        <v>80</v>
      </c>
      <c r="W834" s="745">
        <v>24</v>
      </c>
      <c r="X834" s="481">
        <v>0.3997345283579416</v>
      </c>
      <c r="Y834" s="481">
        <v>7.465250469470204E-2</v>
      </c>
      <c r="Z834" s="481">
        <v>0.25088166172887616</v>
      </c>
      <c r="AA834" s="790">
        <v>0.54858739498700704</v>
      </c>
    </row>
    <row r="835" spans="1:27" x14ac:dyDescent="0.25">
      <c r="A835" s="396" t="s">
        <v>842</v>
      </c>
      <c r="B835" s="396" t="s">
        <v>29</v>
      </c>
      <c r="C835" s="396" t="s">
        <v>87</v>
      </c>
      <c r="D835" s="396" t="s">
        <v>523</v>
      </c>
      <c r="E835" s="203" t="s">
        <v>527</v>
      </c>
      <c r="F835" s="204" t="s">
        <v>280</v>
      </c>
      <c r="G835" s="747">
        <v>65</v>
      </c>
      <c r="H835" s="747">
        <v>757.79998779296875</v>
      </c>
      <c r="I835" s="799">
        <v>0.17015370726585388</v>
      </c>
      <c r="J835" s="747">
        <v>473</v>
      </c>
      <c r="K835" s="747">
        <v>212</v>
      </c>
      <c r="L835" s="482">
        <v>0.44007802140435914</v>
      </c>
      <c r="M835" s="482">
        <v>3.2602607385490631E-2</v>
      </c>
      <c r="N835" s="482">
        <v>0.3759631328459786</v>
      </c>
      <c r="O835" s="482">
        <v>0.50419290996273969</v>
      </c>
      <c r="P835" s="747">
        <v>14</v>
      </c>
      <c r="Q835" s="747">
        <v>4</v>
      </c>
      <c r="R835" s="748"/>
      <c r="S835" s="748"/>
      <c r="T835" s="748"/>
      <c r="U835" s="748"/>
      <c r="V835" s="747">
        <v>487</v>
      </c>
      <c r="W835" s="747">
        <v>216</v>
      </c>
      <c r="X835" s="482">
        <v>0.43938637689245963</v>
      </c>
      <c r="Y835" s="482">
        <v>3.256259159933593E-2</v>
      </c>
      <c r="Z835" s="482">
        <v>0.37535018166187178</v>
      </c>
      <c r="AA835" s="791">
        <v>0.50342257212304742</v>
      </c>
    </row>
    <row r="836" spans="1:27" x14ac:dyDescent="0.25">
      <c r="A836" s="396" t="s">
        <v>842</v>
      </c>
      <c r="B836" s="396" t="s">
        <v>29</v>
      </c>
      <c r="C836" s="396" t="s">
        <v>87</v>
      </c>
      <c r="D836" s="396" t="s">
        <v>523</v>
      </c>
      <c r="E836" s="204" t="s">
        <v>277</v>
      </c>
      <c r="F836" s="203" t="s">
        <v>276</v>
      </c>
      <c r="G836" s="747">
        <v>65</v>
      </c>
      <c r="H836" s="747">
        <v>606.29998779296875</v>
      </c>
      <c r="I836" s="799">
        <v>0.13958534598350525</v>
      </c>
      <c r="J836" s="747">
        <v>410</v>
      </c>
      <c r="K836" s="747">
        <v>192</v>
      </c>
      <c r="L836" s="482">
        <v>0.44857595878671552</v>
      </c>
      <c r="M836" s="482">
        <v>3.5695981254423803E-2</v>
      </c>
      <c r="N836" s="482">
        <v>0.37832685575587122</v>
      </c>
      <c r="O836" s="482">
        <v>0.51882506181755983</v>
      </c>
      <c r="P836" s="747">
        <v>13</v>
      </c>
      <c r="Q836" s="747">
        <v>4</v>
      </c>
      <c r="R836" s="748"/>
      <c r="S836" s="748"/>
      <c r="T836" s="748"/>
      <c r="U836" s="748"/>
      <c r="V836" s="747">
        <v>423</v>
      </c>
      <c r="W836" s="747">
        <v>196</v>
      </c>
      <c r="X836" s="482">
        <v>0.44773284825825588</v>
      </c>
      <c r="Y836" s="482">
        <v>3.5642930711436677E-2</v>
      </c>
      <c r="Z836" s="482">
        <v>0.37758814782202249</v>
      </c>
      <c r="AA836" s="791">
        <v>0.51787754869448932</v>
      </c>
    </row>
    <row r="837" spans="1:27" x14ac:dyDescent="0.25">
      <c r="A837" s="396" t="s">
        <v>842</v>
      </c>
      <c r="B837" s="396" t="s">
        <v>29</v>
      </c>
      <c r="C837" s="396" t="s">
        <v>87</v>
      </c>
      <c r="D837" s="396" t="s">
        <v>523</v>
      </c>
      <c r="E837" s="204" t="s">
        <v>277</v>
      </c>
      <c r="F837" s="203" t="s">
        <v>279</v>
      </c>
      <c r="G837" s="747">
        <v>65</v>
      </c>
      <c r="H837" s="747">
        <v>222.80000305175781</v>
      </c>
      <c r="I837" s="799">
        <v>3.4203007817268372E-2</v>
      </c>
      <c r="J837" s="747">
        <v>83</v>
      </c>
      <c r="K837" s="747">
        <v>27</v>
      </c>
      <c r="L837" s="482">
        <v>0.40933321227313768</v>
      </c>
      <c r="M837" s="482">
        <v>7.3629084725859273E-2</v>
      </c>
      <c r="N837" s="482">
        <v>0.2625906580325994</v>
      </c>
      <c r="O837" s="482">
        <v>0.55607576651367596</v>
      </c>
      <c r="P837" s="747">
        <v>1</v>
      </c>
      <c r="Q837" s="747">
        <v>0</v>
      </c>
      <c r="R837" s="748"/>
      <c r="S837" s="748"/>
      <c r="T837" s="748"/>
      <c r="U837" s="748"/>
      <c r="V837" s="747">
        <v>84</v>
      </c>
      <c r="W837" s="747">
        <v>27</v>
      </c>
      <c r="X837" s="482">
        <v>0.40933321227313768</v>
      </c>
      <c r="Y837" s="482">
        <v>7.3629084725859273E-2</v>
      </c>
      <c r="Z837" s="482">
        <v>0.2625906580325994</v>
      </c>
      <c r="AA837" s="791">
        <v>0.55607576651367596</v>
      </c>
    </row>
    <row r="838" spans="1:27" x14ac:dyDescent="0.25">
      <c r="A838" s="390" t="s">
        <v>842</v>
      </c>
      <c r="B838" s="390" t="s">
        <v>29</v>
      </c>
      <c r="C838" s="390" t="s">
        <v>87</v>
      </c>
      <c r="D838" s="68" t="s">
        <v>116</v>
      </c>
      <c r="E838" s="69" t="s">
        <v>277</v>
      </c>
      <c r="F838" s="69" t="s">
        <v>280</v>
      </c>
      <c r="G838" s="687">
        <v>65</v>
      </c>
      <c r="H838" s="687">
        <v>767</v>
      </c>
      <c r="I838" s="739">
        <v>0.17378835380077362</v>
      </c>
      <c r="J838" s="687">
        <v>497</v>
      </c>
      <c r="K838" s="687">
        <v>221</v>
      </c>
      <c r="L838" s="484">
        <v>0.4401499032987829</v>
      </c>
      <c r="M838" s="484">
        <v>3.2055567400214889E-2</v>
      </c>
      <c r="N838" s="484">
        <v>0.37711706958676927</v>
      </c>
      <c r="O838" s="484">
        <v>0.50318273701079652</v>
      </c>
      <c r="P838" s="687">
        <v>14</v>
      </c>
      <c r="Q838" s="687">
        <v>4</v>
      </c>
      <c r="R838" s="715"/>
      <c r="S838" s="715"/>
      <c r="T838" s="715"/>
      <c r="U838" s="715"/>
      <c r="V838" s="687">
        <v>511</v>
      </c>
      <c r="W838" s="687">
        <v>225</v>
      </c>
      <c r="X838" s="484">
        <v>0.43947272399570608</v>
      </c>
      <c r="Y838" s="484">
        <v>3.2016522190896728E-2</v>
      </c>
      <c r="Z838" s="484">
        <v>0.37651666728019595</v>
      </c>
      <c r="AA838" s="484">
        <v>0.50242878071121622</v>
      </c>
    </row>
    <row r="839" spans="1:27" x14ac:dyDescent="0.25">
      <c r="A839" s="744" t="s">
        <v>842</v>
      </c>
      <c r="B839" s="744" t="s">
        <v>29</v>
      </c>
      <c r="C839" s="744" t="s">
        <v>87</v>
      </c>
      <c r="D839" s="744" t="s">
        <v>528</v>
      </c>
      <c r="E839" s="744" t="s">
        <v>524</v>
      </c>
      <c r="F839" s="744" t="s">
        <v>272</v>
      </c>
      <c r="G839" s="745" t="s">
        <v>445</v>
      </c>
      <c r="H839" s="745" t="s">
        <v>445</v>
      </c>
      <c r="I839" s="798" t="s">
        <v>445</v>
      </c>
      <c r="J839" s="745" t="s">
        <v>445</v>
      </c>
      <c r="K839" s="745" t="s">
        <v>445</v>
      </c>
      <c r="L839" s="481" t="s">
        <v>445</v>
      </c>
      <c r="M839" s="481" t="s">
        <v>445</v>
      </c>
      <c r="N839" s="481" t="s">
        <v>445</v>
      </c>
      <c r="O839" s="481" t="s">
        <v>445</v>
      </c>
      <c r="P839" s="745" t="s">
        <v>445</v>
      </c>
      <c r="Q839" s="745" t="s">
        <v>445</v>
      </c>
      <c r="R839" s="746" t="s">
        <v>445</v>
      </c>
      <c r="S839" s="746" t="s">
        <v>445</v>
      </c>
      <c r="T839" s="746" t="s">
        <v>445</v>
      </c>
      <c r="U839" s="746" t="s">
        <v>445</v>
      </c>
      <c r="V839" s="745" t="s">
        <v>445</v>
      </c>
      <c r="W839" s="745" t="s">
        <v>445</v>
      </c>
      <c r="X839" s="481" t="s">
        <v>445</v>
      </c>
      <c r="Y839" s="481" t="s">
        <v>445</v>
      </c>
      <c r="Z839" s="481" t="s">
        <v>445</v>
      </c>
      <c r="AA839" s="481" t="s">
        <v>445</v>
      </c>
    </row>
    <row r="840" spans="1:27" x14ac:dyDescent="0.25">
      <c r="A840" s="744" t="s">
        <v>842</v>
      </c>
      <c r="B840" s="744" t="s">
        <v>29</v>
      </c>
      <c r="C840" s="744" t="s">
        <v>87</v>
      </c>
      <c r="D840" s="744" t="s">
        <v>528</v>
      </c>
      <c r="E840" s="744" t="s">
        <v>524</v>
      </c>
      <c r="F840" s="744" t="s">
        <v>278</v>
      </c>
      <c r="G840" s="745" t="s">
        <v>445</v>
      </c>
      <c r="H840" s="745" t="s">
        <v>445</v>
      </c>
      <c r="I840" s="798" t="s">
        <v>445</v>
      </c>
      <c r="J840" s="745" t="s">
        <v>445</v>
      </c>
      <c r="K840" s="745" t="s">
        <v>445</v>
      </c>
      <c r="L840" s="481" t="s">
        <v>445</v>
      </c>
      <c r="M840" s="481" t="s">
        <v>445</v>
      </c>
      <c r="N840" s="481" t="s">
        <v>445</v>
      </c>
      <c r="O840" s="481" t="s">
        <v>445</v>
      </c>
      <c r="P840" s="745" t="s">
        <v>445</v>
      </c>
      <c r="Q840" s="745" t="s">
        <v>445</v>
      </c>
      <c r="R840" s="746" t="s">
        <v>445</v>
      </c>
      <c r="S840" s="746" t="s">
        <v>445</v>
      </c>
      <c r="T840" s="746" t="s">
        <v>445</v>
      </c>
      <c r="U840" s="746" t="s">
        <v>445</v>
      </c>
      <c r="V840" s="745" t="s">
        <v>445</v>
      </c>
      <c r="W840" s="745" t="s">
        <v>445</v>
      </c>
      <c r="X840" s="481" t="s">
        <v>445</v>
      </c>
      <c r="Y840" s="481" t="s">
        <v>445</v>
      </c>
      <c r="Z840" s="481" t="s">
        <v>445</v>
      </c>
      <c r="AA840" s="481" t="s">
        <v>445</v>
      </c>
    </row>
    <row r="841" spans="1:27" x14ac:dyDescent="0.25">
      <c r="A841" s="396" t="s">
        <v>842</v>
      </c>
      <c r="B841" s="396" t="s">
        <v>29</v>
      </c>
      <c r="C841" s="396" t="s">
        <v>87</v>
      </c>
      <c r="D841" s="396" t="s">
        <v>528</v>
      </c>
      <c r="E841" s="203" t="s">
        <v>525</v>
      </c>
      <c r="F841" s="204" t="s">
        <v>280</v>
      </c>
      <c r="G841" s="747" t="s">
        <v>445</v>
      </c>
      <c r="H841" s="747" t="s">
        <v>445</v>
      </c>
      <c r="I841" s="799" t="s">
        <v>445</v>
      </c>
      <c r="J841" s="747" t="s">
        <v>445</v>
      </c>
      <c r="K841" s="747" t="s">
        <v>445</v>
      </c>
      <c r="L841" s="482" t="s">
        <v>445</v>
      </c>
      <c r="M841" s="482" t="s">
        <v>445</v>
      </c>
      <c r="N841" s="482" t="s">
        <v>445</v>
      </c>
      <c r="O841" s="482" t="s">
        <v>445</v>
      </c>
      <c r="P841" s="747" t="s">
        <v>445</v>
      </c>
      <c r="Q841" s="747" t="s">
        <v>445</v>
      </c>
      <c r="R841" s="748" t="s">
        <v>445</v>
      </c>
      <c r="S841" s="748" t="s">
        <v>445</v>
      </c>
      <c r="T841" s="748" t="s">
        <v>445</v>
      </c>
      <c r="U841" s="748" t="s">
        <v>445</v>
      </c>
      <c r="V841" s="747" t="s">
        <v>445</v>
      </c>
      <c r="W841" s="747" t="s">
        <v>445</v>
      </c>
      <c r="X841" s="482" t="s">
        <v>445</v>
      </c>
      <c r="Y841" s="482" t="s">
        <v>445</v>
      </c>
      <c r="Z841" s="482" t="s">
        <v>445</v>
      </c>
      <c r="AA841" s="482" t="s">
        <v>445</v>
      </c>
    </row>
    <row r="842" spans="1:27" x14ac:dyDescent="0.25">
      <c r="A842" s="744" t="s">
        <v>842</v>
      </c>
      <c r="B842" s="744" t="s">
        <v>29</v>
      </c>
      <c r="C842" s="744" t="s">
        <v>87</v>
      </c>
      <c r="D842" s="744" t="s">
        <v>528</v>
      </c>
      <c r="E842" s="744" t="s">
        <v>526</v>
      </c>
      <c r="F842" s="744" t="s">
        <v>272</v>
      </c>
      <c r="G842" s="745" t="s">
        <v>445</v>
      </c>
      <c r="H842" s="745" t="s">
        <v>445</v>
      </c>
      <c r="I842" s="798" t="s">
        <v>445</v>
      </c>
      <c r="J842" s="745" t="s">
        <v>445</v>
      </c>
      <c r="K842" s="745" t="s">
        <v>445</v>
      </c>
      <c r="L842" s="481" t="s">
        <v>445</v>
      </c>
      <c r="M842" s="481" t="s">
        <v>445</v>
      </c>
      <c r="N842" s="481" t="s">
        <v>445</v>
      </c>
      <c r="O842" s="481" t="s">
        <v>445</v>
      </c>
      <c r="P842" s="745" t="s">
        <v>445</v>
      </c>
      <c r="Q842" s="745" t="s">
        <v>445</v>
      </c>
      <c r="R842" s="746" t="s">
        <v>445</v>
      </c>
      <c r="S842" s="746" t="s">
        <v>445</v>
      </c>
      <c r="T842" s="746" t="s">
        <v>445</v>
      </c>
      <c r="U842" s="746" t="s">
        <v>445</v>
      </c>
      <c r="V842" s="745" t="s">
        <v>445</v>
      </c>
      <c r="W842" s="745" t="s">
        <v>445</v>
      </c>
      <c r="X842" s="481" t="s">
        <v>445</v>
      </c>
      <c r="Y842" s="481" t="s">
        <v>445</v>
      </c>
      <c r="Z842" s="481" t="s">
        <v>445</v>
      </c>
      <c r="AA842" s="481" t="s">
        <v>445</v>
      </c>
    </row>
    <row r="843" spans="1:27" x14ac:dyDescent="0.25">
      <c r="A843" s="744" t="s">
        <v>842</v>
      </c>
      <c r="B843" s="744" t="s">
        <v>29</v>
      </c>
      <c r="C843" s="744" t="s">
        <v>87</v>
      </c>
      <c r="D843" s="744" t="s">
        <v>528</v>
      </c>
      <c r="E843" s="744" t="s">
        <v>526</v>
      </c>
      <c r="F843" s="744" t="s">
        <v>278</v>
      </c>
      <c r="G843" s="745" t="s">
        <v>445</v>
      </c>
      <c r="H843" s="745" t="s">
        <v>445</v>
      </c>
      <c r="I843" s="798" t="s">
        <v>445</v>
      </c>
      <c r="J843" s="745" t="s">
        <v>445</v>
      </c>
      <c r="K843" s="745" t="s">
        <v>445</v>
      </c>
      <c r="L843" s="481" t="s">
        <v>445</v>
      </c>
      <c r="M843" s="481" t="s">
        <v>445</v>
      </c>
      <c r="N843" s="481" t="s">
        <v>445</v>
      </c>
      <c r="O843" s="481" t="s">
        <v>445</v>
      </c>
      <c r="P843" s="745" t="s">
        <v>445</v>
      </c>
      <c r="Q843" s="745" t="s">
        <v>445</v>
      </c>
      <c r="R843" s="746" t="s">
        <v>445</v>
      </c>
      <c r="S843" s="746" t="s">
        <v>445</v>
      </c>
      <c r="T843" s="746" t="s">
        <v>445</v>
      </c>
      <c r="U843" s="746" t="s">
        <v>445</v>
      </c>
      <c r="V843" s="745" t="s">
        <v>445</v>
      </c>
      <c r="W843" s="745" t="s">
        <v>445</v>
      </c>
      <c r="X843" s="481" t="s">
        <v>445</v>
      </c>
      <c r="Y843" s="481" t="s">
        <v>445</v>
      </c>
      <c r="Z843" s="481" t="s">
        <v>445</v>
      </c>
      <c r="AA843" s="481" t="s">
        <v>445</v>
      </c>
    </row>
    <row r="844" spans="1:27" x14ac:dyDescent="0.25">
      <c r="A844" s="396" t="s">
        <v>842</v>
      </c>
      <c r="B844" s="396" t="s">
        <v>29</v>
      </c>
      <c r="C844" s="396" t="s">
        <v>87</v>
      </c>
      <c r="D844" s="396" t="s">
        <v>528</v>
      </c>
      <c r="E844" s="203" t="s">
        <v>527</v>
      </c>
      <c r="F844" s="204" t="s">
        <v>280</v>
      </c>
      <c r="G844" s="747" t="s">
        <v>445</v>
      </c>
      <c r="H844" s="747" t="s">
        <v>445</v>
      </c>
      <c r="I844" s="799" t="s">
        <v>445</v>
      </c>
      <c r="J844" s="747" t="s">
        <v>445</v>
      </c>
      <c r="K844" s="747" t="s">
        <v>445</v>
      </c>
      <c r="L844" s="482" t="s">
        <v>445</v>
      </c>
      <c r="M844" s="482" t="s">
        <v>445</v>
      </c>
      <c r="N844" s="482" t="s">
        <v>445</v>
      </c>
      <c r="O844" s="482" t="s">
        <v>445</v>
      </c>
      <c r="P844" s="747" t="s">
        <v>445</v>
      </c>
      <c r="Q844" s="747" t="s">
        <v>445</v>
      </c>
      <c r="R844" s="748" t="s">
        <v>445</v>
      </c>
      <c r="S844" s="748" t="s">
        <v>445</v>
      </c>
      <c r="T844" s="748" t="s">
        <v>445</v>
      </c>
      <c r="U844" s="748" t="s">
        <v>445</v>
      </c>
      <c r="V844" s="747" t="s">
        <v>445</v>
      </c>
      <c r="W844" s="747" t="s">
        <v>445</v>
      </c>
      <c r="X844" s="482" t="s">
        <v>445</v>
      </c>
      <c r="Y844" s="482" t="s">
        <v>445</v>
      </c>
      <c r="Z844" s="482" t="s">
        <v>445</v>
      </c>
      <c r="AA844" s="482" t="s">
        <v>445</v>
      </c>
    </row>
    <row r="845" spans="1:27" x14ac:dyDescent="0.25">
      <c r="A845" s="396" t="s">
        <v>842</v>
      </c>
      <c r="B845" s="396" t="s">
        <v>29</v>
      </c>
      <c r="C845" s="396" t="s">
        <v>87</v>
      </c>
      <c r="D845" s="396" t="s">
        <v>528</v>
      </c>
      <c r="E845" s="204" t="s">
        <v>277</v>
      </c>
      <c r="F845" s="203" t="s">
        <v>276</v>
      </c>
      <c r="G845" s="747" t="s">
        <v>445</v>
      </c>
      <c r="H845" s="747" t="s">
        <v>445</v>
      </c>
      <c r="I845" s="799" t="s">
        <v>445</v>
      </c>
      <c r="J845" s="747" t="s">
        <v>445</v>
      </c>
      <c r="K845" s="747" t="s">
        <v>445</v>
      </c>
      <c r="L845" s="482" t="s">
        <v>445</v>
      </c>
      <c r="M845" s="482" t="s">
        <v>445</v>
      </c>
      <c r="N845" s="482" t="s">
        <v>445</v>
      </c>
      <c r="O845" s="482" t="s">
        <v>445</v>
      </c>
      <c r="P845" s="747" t="s">
        <v>445</v>
      </c>
      <c r="Q845" s="747" t="s">
        <v>445</v>
      </c>
      <c r="R845" s="748" t="s">
        <v>445</v>
      </c>
      <c r="S845" s="748" t="s">
        <v>445</v>
      </c>
      <c r="T845" s="748" t="s">
        <v>445</v>
      </c>
      <c r="U845" s="748" t="s">
        <v>445</v>
      </c>
      <c r="V845" s="747" t="s">
        <v>445</v>
      </c>
      <c r="W845" s="747" t="s">
        <v>445</v>
      </c>
      <c r="X845" s="482" t="s">
        <v>445</v>
      </c>
      <c r="Y845" s="482" t="s">
        <v>445</v>
      </c>
      <c r="Z845" s="482" t="s">
        <v>445</v>
      </c>
      <c r="AA845" s="482" t="s">
        <v>445</v>
      </c>
    </row>
    <row r="846" spans="1:27" x14ac:dyDescent="0.25">
      <c r="A846" s="396" t="s">
        <v>842</v>
      </c>
      <c r="B846" s="396" t="s">
        <v>29</v>
      </c>
      <c r="C846" s="396" t="s">
        <v>87</v>
      </c>
      <c r="D846" s="396" t="s">
        <v>528</v>
      </c>
      <c r="E846" s="204" t="s">
        <v>277</v>
      </c>
      <c r="F846" s="203" t="s">
        <v>279</v>
      </c>
      <c r="G846" s="747" t="s">
        <v>445</v>
      </c>
      <c r="H846" s="747" t="s">
        <v>445</v>
      </c>
      <c r="I846" s="799" t="s">
        <v>445</v>
      </c>
      <c r="J846" s="747" t="s">
        <v>445</v>
      </c>
      <c r="K846" s="747" t="s">
        <v>445</v>
      </c>
      <c r="L846" s="482" t="s">
        <v>445</v>
      </c>
      <c r="M846" s="482" t="s">
        <v>445</v>
      </c>
      <c r="N846" s="482" t="s">
        <v>445</v>
      </c>
      <c r="O846" s="482" t="s">
        <v>445</v>
      </c>
      <c r="P846" s="747" t="s">
        <v>445</v>
      </c>
      <c r="Q846" s="747" t="s">
        <v>445</v>
      </c>
      <c r="R846" s="748" t="s">
        <v>445</v>
      </c>
      <c r="S846" s="748" t="s">
        <v>445</v>
      </c>
      <c r="T846" s="748" t="s">
        <v>445</v>
      </c>
      <c r="U846" s="748" t="s">
        <v>445</v>
      </c>
      <c r="V846" s="747" t="s">
        <v>445</v>
      </c>
      <c r="W846" s="747" t="s">
        <v>445</v>
      </c>
      <c r="X846" s="482" t="s">
        <v>445</v>
      </c>
      <c r="Y846" s="482" t="s">
        <v>445</v>
      </c>
      <c r="Z846" s="482" t="s">
        <v>445</v>
      </c>
      <c r="AA846" s="482" t="s">
        <v>445</v>
      </c>
    </row>
    <row r="847" spans="1:27" x14ac:dyDescent="0.25">
      <c r="A847" s="390" t="s">
        <v>842</v>
      </c>
      <c r="B847" s="390" t="s">
        <v>29</v>
      </c>
      <c r="C847" s="390" t="s">
        <v>87</v>
      </c>
      <c r="D847" s="68" t="s">
        <v>117</v>
      </c>
      <c r="E847" s="69" t="s">
        <v>277</v>
      </c>
      <c r="F847" s="69" t="s">
        <v>280</v>
      </c>
      <c r="G847" s="788" t="s">
        <v>445</v>
      </c>
      <c r="H847" s="788" t="s">
        <v>445</v>
      </c>
      <c r="I847" s="813" t="s">
        <v>445</v>
      </c>
      <c r="J847" s="788" t="s">
        <v>445</v>
      </c>
      <c r="K847" s="788" t="s">
        <v>445</v>
      </c>
      <c r="L847" s="491" t="s">
        <v>445</v>
      </c>
      <c r="M847" s="491" t="s">
        <v>445</v>
      </c>
      <c r="N847" s="491" t="s">
        <v>445</v>
      </c>
      <c r="O847" s="491" t="s">
        <v>445</v>
      </c>
      <c r="P847" s="788" t="s">
        <v>445</v>
      </c>
      <c r="Q847" s="788" t="s">
        <v>445</v>
      </c>
      <c r="R847" s="789" t="s">
        <v>445</v>
      </c>
      <c r="S847" s="789" t="s">
        <v>445</v>
      </c>
      <c r="T847" s="789" t="s">
        <v>445</v>
      </c>
      <c r="U847" s="789" t="s">
        <v>445</v>
      </c>
      <c r="V847" s="788" t="s">
        <v>445</v>
      </c>
      <c r="W847" s="788" t="s">
        <v>445</v>
      </c>
      <c r="X847" s="491" t="s">
        <v>445</v>
      </c>
      <c r="Y847" s="491" t="s">
        <v>445</v>
      </c>
      <c r="Z847" s="491" t="s">
        <v>445</v>
      </c>
      <c r="AA847" s="491" t="s">
        <v>445</v>
      </c>
    </row>
    <row r="848" spans="1:27" x14ac:dyDescent="0.25">
      <c r="A848" s="396" t="s">
        <v>842</v>
      </c>
      <c r="B848" s="396" t="s">
        <v>29</v>
      </c>
      <c r="C848" s="203" t="s">
        <v>91</v>
      </c>
      <c r="D848" s="204" t="s">
        <v>115</v>
      </c>
      <c r="E848" s="396" t="s">
        <v>524</v>
      </c>
      <c r="F848" s="396" t="s">
        <v>272</v>
      </c>
      <c r="G848" s="747">
        <v>65</v>
      </c>
      <c r="H848" s="747">
        <v>9.1999998092651367</v>
      </c>
      <c r="I848" s="799">
        <v>3.0877175740897655E-3</v>
      </c>
      <c r="J848" s="747">
        <v>16</v>
      </c>
      <c r="K848" s="747">
        <v>4</v>
      </c>
      <c r="L848" s="482"/>
      <c r="M848" s="482"/>
      <c r="N848" s="482"/>
      <c r="O848" s="482"/>
      <c r="P848" s="747">
        <v>1</v>
      </c>
      <c r="Q848" s="747">
        <v>0</v>
      </c>
      <c r="R848" s="748"/>
      <c r="S848" s="748"/>
      <c r="T848" s="748"/>
      <c r="U848" s="748"/>
      <c r="V848" s="747">
        <v>16</v>
      </c>
      <c r="W848" s="747">
        <v>4</v>
      </c>
      <c r="X848" s="482"/>
      <c r="Y848" s="482"/>
      <c r="Z848" s="482"/>
      <c r="AA848" s="482"/>
    </row>
    <row r="849" spans="1:27" x14ac:dyDescent="0.25">
      <c r="A849" s="396" t="s">
        <v>842</v>
      </c>
      <c r="B849" s="396" t="s">
        <v>29</v>
      </c>
      <c r="C849" s="203" t="s">
        <v>91</v>
      </c>
      <c r="D849" s="204" t="s">
        <v>115</v>
      </c>
      <c r="E849" s="396" t="s">
        <v>524</v>
      </c>
      <c r="F849" s="396" t="s">
        <v>278</v>
      </c>
      <c r="G849" s="747">
        <v>65</v>
      </c>
      <c r="H849" s="747">
        <v>0</v>
      </c>
      <c r="I849" s="799">
        <v>5.4693111451342702E-4</v>
      </c>
      <c r="J849" s="747">
        <v>4</v>
      </c>
      <c r="K849" s="747">
        <v>3</v>
      </c>
      <c r="L849" s="482"/>
      <c r="M849" s="482"/>
      <c r="N849" s="482"/>
      <c r="O849" s="482"/>
      <c r="P849" s="747">
        <v>0</v>
      </c>
      <c r="Q849" s="747">
        <v>0</v>
      </c>
      <c r="R849" s="748"/>
      <c r="S849" s="748"/>
      <c r="T849" s="748"/>
      <c r="U849" s="748"/>
      <c r="V849" s="747">
        <v>0</v>
      </c>
      <c r="W849" s="747">
        <v>0</v>
      </c>
      <c r="X849" s="482"/>
      <c r="Y849" s="482"/>
      <c r="Z849" s="482"/>
      <c r="AA849" s="482"/>
    </row>
    <row r="850" spans="1:27" x14ac:dyDescent="0.25">
      <c r="A850" s="396" t="s">
        <v>842</v>
      </c>
      <c r="B850" s="396" t="s">
        <v>29</v>
      </c>
      <c r="C850" s="203" t="s">
        <v>91</v>
      </c>
      <c r="D850" s="204" t="s">
        <v>115</v>
      </c>
      <c r="E850" s="396" t="s">
        <v>526</v>
      </c>
      <c r="F850" s="396" t="s">
        <v>272</v>
      </c>
      <c r="G850" s="747">
        <v>65</v>
      </c>
      <c r="H850" s="747">
        <v>9.1999998092651367</v>
      </c>
      <c r="I850" s="799">
        <v>3.6350000000000002E-3</v>
      </c>
      <c r="J850" s="747">
        <v>20</v>
      </c>
      <c r="K850" s="747">
        <v>7</v>
      </c>
      <c r="L850" s="482"/>
      <c r="M850" s="482"/>
      <c r="N850" s="482"/>
      <c r="O850" s="482"/>
      <c r="P850" s="747">
        <v>0</v>
      </c>
      <c r="Q850" s="747">
        <v>0</v>
      </c>
      <c r="R850" s="748"/>
      <c r="S850" s="748"/>
      <c r="T850" s="748"/>
      <c r="U850" s="748"/>
      <c r="V850" s="747">
        <v>0</v>
      </c>
      <c r="W850" s="747">
        <v>0</v>
      </c>
      <c r="X850" s="482"/>
      <c r="Y850" s="482"/>
      <c r="Z850" s="482"/>
      <c r="AA850" s="482"/>
    </row>
    <row r="851" spans="1:27" x14ac:dyDescent="0.25">
      <c r="A851" s="396" t="s">
        <v>842</v>
      </c>
      <c r="B851" s="396" t="s">
        <v>29</v>
      </c>
      <c r="C851" s="203" t="s">
        <v>91</v>
      </c>
      <c r="D851" s="204" t="s">
        <v>115</v>
      </c>
      <c r="E851" s="396" t="s">
        <v>526</v>
      </c>
      <c r="F851" s="396" t="s">
        <v>278</v>
      </c>
      <c r="G851" s="747">
        <v>65</v>
      </c>
      <c r="H851" s="747">
        <v>512.89996337890625</v>
      </c>
      <c r="I851" s="799">
        <v>0.13649763166904449</v>
      </c>
      <c r="J851" s="747">
        <v>394</v>
      </c>
      <c r="K851" s="747">
        <v>188</v>
      </c>
      <c r="L851" s="482">
        <v>0.45002547330960818</v>
      </c>
      <c r="M851" s="482">
        <v>3.6247999176342069E-2</v>
      </c>
      <c r="N851" s="482">
        <v>0.37868192805656858</v>
      </c>
      <c r="O851" s="482">
        <v>0.52136901856264783</v>
      </c>
      <c r="P851" s="747">
        <v>13</v>
      </c>
      <c r="Q851" s="747">
        <v>4</v>
      </c>
      <c r="R851" s="748"/>
      <c r="S851" s="748"/>
      <c r="T851" s="748"/>
      <c r="U851" s="748"/>
      <c r="V851" s="747">
        <v>407</v>
      </c>
      <c r="W851" s="747">
        <v>192</v>
      </c>
      <c r="X851" s="482">
        <v>0.44916329075060063</v>
      </c>
      <c r="Y851" s="482">
        <v>3.6193601419635291E-2</v>
      </c>
      <c r="Z851" s="482">
        <v>0.37792681151238827</v>
      </c>
      <c r="AA851" s="482">
        <v>0.52039976998881299</v>
      </c>
    </row>
    <row r="852" spans="1:27" x14ac:dyDescent="0.25">
      <c r="A852" s="390" t="s">
        <v>842</v>
      </c>
      <c r="B852" s="390" t="s">
        <v>29</v>
      </c>
      <c r="C852" s="390" t="s">
        <v>87</v>
      </c>
      <c r="D852" s="69" t="s">
        <v>115</v>
      </c>
      <c r="E852" s="68" t="s">
        <v>525</v>
      </c>
      <c r="F852" s="69" t="s">
        <v>280</v>
      </c>
      <c r="G852" s="687">
        <v>65</v>
      </c>
      <c r="H852" s="687">
        <v>463.89999389648438</v>
      </c>
      <c r="I852" s="739">
        <v>3.3656075596809387E-2</v>
      </c>
      <c r="J852" s="687">
        <v>79</v>
      </c>
      <c r="K852" s="687">
        <v>24</v>
      </c>
      <c r="L852" s="484">
        <v>0.3997345283579416</v>
      </c>
      <c r="M852" s="484">
        <v>7.465250469470204E-2</v>
      </c>
      <c r="N852" s="484">
        <v>0.25088166172887616</v>
      </c>
      <c r="O852" s="484">
        <v>0.54858739498700704</v>
      </c>
      <c r="P852" s="687">
        <v>1</v>
      </c>
      <c r="Q852" s="687">
        <v>0</v>
      </c>
      <c r="R852" s="715"/>
      <c r="S852" s="715"/>
      <c r="T852" s="715"/>
      <c r="U852" s="715"/>
      <c r="V852" s="687">
        <v>80</v>
      </c>
      <c r="W852" s="687">
        <v>24</v>
      </c>
      <c r="X852" s="484">
        <v>0.3997345283579416</v>
      </c>
      <c r="Y852" s="484">
        <v>7.465250469470204E-2</v>
      </c>
      <c r="Z852" s="484">
        <v>0.25088166172887616</v>
      </c>
      <c r="AA852" s="484">
        <v>0.54858739498700704</v>
      </c>
    </row>
    <row r="853" spans="1:27" x14ac:dyDescent="0.25">
      <c r="A853" s="390" t="s">
        <v>842</v>
      </c>
      <c r="B853" s="390" t="s">
        <v>29</v>
      </c>
      <c r="C853" s="390" t="s">
        <v>87</v>
      </c>
      <c r="D853" s="69" t="s">
        <v>115</v>
      </c>
      <c r="E853" s="68" t="s">
        <v>527</v>
      </c>
      <c r="F853" s="69" t="s">
        <v>280</v>
      </c>
      <c r="G853" s="687">
        <v>65</v>
      </c>
      <c r="H853" s="687">
        <v>757.79998779296875</v>
      </c>
      <c r="I853" s="739">
        <v>0.17015370726585388</v>
      </c>
      <c r="J853" s="687">
        <v>473</v>
      </c>
      <c r="K853" s="687">
        <v>212</v>
      </c>
      <c r="L853" s="484">
        <v>0.44007802140435914</v>
      </c>
      <c r="M853" s="484">
        <v>3.2602607385490631E-2</v>
      </c>
      <c r="N853" s="484">
        <v>0.3759631328459786</v>
      </c>
      <c r="O853" s="484">
        <v>0.50419290996273969</v>
      </c>
      <c r="P853" s="687">
        <v>14</v>
      </c>
      <c r="Q853" s="687">
        <v>4</v>
      </c>
      <c r="R853" s="715"/>
      <c r="S853" s="715"/>
      <c r="T853" s="715"/>
      <c r="U853" s="715"/>
      <c r="V853" s="687">
        <v>487</v>
      </c>
      <c r="W853" s="687">
        <v>216</v>
      </c>
      <c r="X853" s="484">
        <v>0.43938637689245963</v>
      </c>
      <c r="Y853" s="484">
        <v>3.256259159933593E-2</v>
      </c>
      <c r="Z853" s="484">
        <v>0.37535018166187178</v>
      </c>
      <c r="AA853" s="484">
        <v>0.50342257212304742</v>
      </c>
    </row>
    <row r="854" spans="1:27" x14ac:dyDescent="0.25">
      <c r="A854" s="390" t="s">
        <v>842</v>
      </c>
      <c r="B854" s="390" t="s">
        <v>29</v>
      </c>
      <c r="C854" s="390" t="s">
        <v>87</v>
      </c>
      <c r="D854" s="69" t="s">
        <v>115</v>
      </c>
      <c r="E854" s="69" t="s">
        <v>277</v>
      </c>
      <c r="F854" s="68" t="s">
        <v>276</v>
      </c>
      <c r="G854" s="687">
        <v>65</v>
      </c>
      <c r="H854" s="687">
        <v>606.29998779296875</v>
      </c>
      <c r="I854" s="739">
        <v>0.13958534598350525</v>
      </c>
      <c r="J854" s="687">
        <v>410</v>
      </c>
      <c r="K854" s="687">
        <v>192</v>
      </c>
      <c r="L854" s="484">
        <v>0.44857595878671552</v>
      </c>
      <c r="M854" s="484">
        <v>3.5695981254423803E-2</v>
      </c>
      <c r="N854" s="484">
        <v>0.37832685575587122</v>
      </c>
      <c r="O854" s="484">
        <v>0.51882506181755983</v>
      </c>
      <c r="P854" s="687">
        <v>13</v>
      </c>
      <c r="Q854" s="687">
        <v>4</v>
      </c>
      <c r="R854" s="715"/>
      <c r="S854" s="715"/>
      <c r="T854" s="715"/>
      <c r="U854" s="715"/>
      <c r="V854" s="687">
        <v>423</v>
      </c>
      <c r="W854" s="687">
        <v>196</v>
      </c>
      <c r="X854" s="484">
        <v>0.44773284825825588</v>
      </c>
      <c r="Y854" s="484">
        <v>3.5642930711436677E-2</v>
      </c>
      <c r="Z854" s="484">
        <v>0.37758814782202249</v>
      </c>
      <c r="AA854" s="484">
        <v>0.51787754869448932</v>
      </c>
    </row>
    <row r="855" spans="1:27" x14ac:dyDescent="0.25">
      <c r="A855" s="390" t="s">
        <v>842</v>
      </c>
      <c r="B855" s="390" t="s">
        <v>29</v>
      </c>
      <c r="C855" s="390" t="s">
        <v>87</v>
      </c>
      <c r="D855" s="69" t="s">
        <v>115</v>
      </c>
      <c r="E855" s="69" t="s">
        <v>277</v>
      </c>
      <c r="F855" s="68" t="s">
        <v>279</v>
      </c>
      <c r="G855" s="687">
        <v>65</v>
      </c>
      <c r="H855" s="687">
        <v>222.80000305175781</v>
      </c>
      <c r="I855" s="739">
        <v>3.4203007817268372E-2</v>
      </c>
      <c r="J855" s="687">
        <v>83</v>
      </c>
      <c r="K855" s="687">
        <v>27</v>
      </c>
      <c r="L855" s="484">
        <v>0.40933321227313768</v>
      </c>
      <c r="M855" s="484">
        <v>7.3629084725859273E-2</v>
      </c>
      <c r="N855" s="484">
        <v>0.2625906580325994</v>
      </c>
      <c r="O855" s="484">
        <v>0.55607576651367596</v>
      </c>
      <c r="P855" s="687">
        <v>1</v>
      </c>
      <c r="Q855" s="687">
        <v>0</v>
      </c>
      <c r="R855" s="715"/>
      <c r="S855" s="715"/>
      <c r="T855" s="715"/>
      <c r="U855" s="715"/>
      <c r="V855" s="687">
        <v>84</v>
      </c>
      <c r="W855" s="687">
        <v>27</v>
      </c>
      <c r="X855" s="484">
        <v>0.40933321227313768</v>
      </c>
      <c r="Y855" s="484">
        <v>7.3629084725859273E-2</v>
      </c>
      <c r="Z855" s="484">
        <v>0.2625906580325994</v>
      </c>
      <c r="AA855" s="484">
        <v>0.55607576651367596</v>
      </c>
    </row>
    <row r="856" spans="1:27" x14ac:dyDescent="0.25">
      <c r="A856" s="392" t="s">
        <v>842</v>
      </c>
      <c r="B856" s="392" t="s">
        <v>29</v>
      </c>
      <c r="C856" s="16" t="s">
        <v>91</v>
      </c>
      <c r="D856" s="14" t="s">
        <v>115</v>
      </c>
      <c r="E856" s="14" t="s">
        <v>277</v>
      </c>
      <c r="F856" s="14" t="s">
        <v>280</v>
      </c>
      <c r="G856" s="616">
        <v>65</v>
      </c>
      <c r="H856" s="616">
        <v>767</v>
      </c>
      <c r="I856" s="738">
        <v>0.17378835380077362</v>
      </c>
      <c r="J856" s="616">
        <v>497</v>
      </c>
      <c r="K856" s="616">
        <v>221</v>
      </c>
      <c r="L856" s="487">
        <v>0.4401499032987829</v>
      </c>
      <c r="M856" s="487">
        <v>3.2055567400214889E-2</v>
      </c>
      <c r="N856" s="487">
        <v>0.37711706958676927</v>
      </c>
      <c r="O856" s="487">
        <v>0.50318273701079652</v>
      </c>
      <c r="P856" s="616">
        <v>14</v>
      </c>
      <c r="Q856" s="616">
        <v>4</v>
      </c>
      <c r="R856" s="617"/>
      <c r="S856" s="617"/>
      <c r="T856" s="617"/>
      <c r="U856" s="617"/>
      <c r="V856" s="616">
        <v>511</v>
      </c>
      <c r="W856" s="616">
        <v>225</v>
      </c>
      <c r="X856" s="487">
        <v>0.43947272399570608</v>
      </c>
      <c r="Y856" s="487">
        <v>3.2016522190896728E-2</v>
      </c>
      <c r="Z856" s="487">
        <v>0.37651666728019595</v>
      </c>
      <c r="AA856" s="487">
        <v>0.50242878071121622</v>
      </c>
    </row>
    <row r="857" spans="1:27" x14ac:dyDescent="0.25">
      <c r="A857" s="392" t="s">
        <v>842</v>
      </c>
      <c r="B857" s="392" t="s">
        <v>29</v>
      </c>
      <c r="C857" s="14" t="s">
        <v>84</v>
      </c>
      <c r="D857" s="14" t="s">
        <v>115</v>
      </c>
      <c r="E857" s="14" t="s">
        <v>277</v>
      </c>
      <c r="F857" s="16" t="s">
        <v>276</v>
      </c>
      <c r="G857" s="616">
        <v>65</v>
      </c>
      <c r="H857" s="616">
        <v>1393</v>
      </c>
      <c r="I857" s="738">
        <v>0.61762499809265137</v>
      </c>
      <c r="J857" s="616">
        <v>807</v>
      </c>
      <c r="K857" s="616">
        <v>336</v>
      </c>
      <c r="L857" s="487">
        <v>0.36783915646596316</v>
      </c>
      <c r="M857" s="487">
        <v>3.1492332881556624E-2</v>
      </c>
      <c r="N857" s="487">
        <v>0.30599593971880668</v>
      </c>
      <c r="O857" s="487">
        <v>0.42968237321311964</v>
      </c>
      <c r="P857" s="616">
        <v>15</v>
      </c>
      <c r="Q857" s="616">
        <v>6</v>
      </c>
      <c r="R857" s="617">
        <v>0.40675072112911542</v>
      </c>
      <c r="S857" s="617">
        <v>0.14469181467564404</v>
      </c>
      <c r="T857" s="617">
        <v>9.64176431621242E-2</v>
      </c>
      <c r="U857" s="617">
        <v>0.71708379909610664</v>
      </c>
      <c r="V857" s="616">
        <v>822</v>
      </c>
      <c r="W857" s="616">
        <v>342</v>
      </c>
      <c r="X857" s="487">
        <v>0.36790314018333853</v>
      </c>
      <c r="Y857" s="487">
        <v>3.1486747077090441E-2</v>
      </c>
      <c r="Z857" s="487">
        <v>0.30607089258596237</v>
      </c>
      <c r="AA857" s="717">
        <v>0.42973538778071468</v>
      </c>
    </row>
    <row r="858" spans="1:27" x14ac:dyDescent="0.25">
      <c r="A858" s="392" t="s">
        <v>842</v>
      </c>
      <c r="B858" s="392" t="s">
        <v>29</v>
      </c>
      <c r="C858" s="14" t="s">
        <v>84</v>
      </c>
      <c r="D858" s="14" t="s">
        <v>115</v>
      </c>
      <c r="E858" s="14" t="s">
        <v>277</v>
      </c>
      <c r="F858" s="16" t="s">
        <v>279</v>
      </c>
      <c r="G858" s="616">
        <v>65</v>
      </c>
      <c r="H858" s="616">
        <v>386.5</v>
      </c>
      <c r="I858" s="738">
        <v>0.21415422856807709</v>
      </c>
      <c r="J858" s="616">
        <v>211</v>
      </c>
      <c r="K858" s="616">
        <v>59</v>
      </c>
      <c r="L858" s="487">
        <v>0.22091497388842865</v>
      </c>
      <c r="M858" s="487">
        <v>4.0197067780040126E-2</v>
      </c>
      <c r="N858" s="487">
        <v>0.14159984652409346</v>
      </c>
      <c r="O858" s="487">
        <v>0.30023010125276384</v>
      </c>
      <c r="P858" s="616">
        <v>3</v>
      </c>
      <c r="Q858" s="616">
        <v>1</v>
      </c>
      <c r="R858" s="617"/>
      <c r="S858" s="617"/>
      <c r="T858" s="617"/>
      <c r="U858" s="617"/>
      <c r="V858" s="616">
        <v>214</v>
      </c>
      <c r="W858" s="616">
        <v>60</v>
      </c>
      <c r="X858" s="487">
        <v>0.22439500135147286</v>
      </c>
      <c r="Y858" s="487">
        <v>4.030872229693945E-2</v>
      </c>
      <c r="Z858" s="487">
        <v>0.1448595620908289</v>
      </c>
      <c r="AA858" s="717">
        <v>0.30393044061211683</v>
      </c>
    </row>
    <row r="859" spans="1:27" x14ac:dyDescent="0.25">
      <c r="A859" s="392" t="s">
        <v>842</v>
      </c>
      <c r="B859" s="392" t="s">
        <v>29</v>
      </c>
      <c r="C859" s="14" t="s">
        <v>84</v>
      </c>
      <c r="D859" s="14" t="s">
        <v>115</v>
      </c>
      <c r="E859" s="16" t="s">
        <v>525</v>
      </c>
      <c r="F859" s="14" t="s">
        <v>280</v>
      </c>
      <c r="G859" s="689">
        <v>65</v>
      </c>
      <c r="H859" s="616">
        <v>169</v>
      </c>
      <c r="I859" s="728">
        <v>1.521E-2</v>
      </c>
      <c r="J859" s="689">
        <v>33</v>
      </c>
      <c r="K859" s="689">
        <v>12</v>
      </c>
      <c r="L859" s="794">
        <v>0.42205700000000002</v>
      </c>
      <c r="M859" s="794">
        <v>0.16742299999999999</v>
      </c>
      <c r="N859" s="794">
        <v>6.8825999999999998E-2</v>
      </c>
      <c r="O859" s="794">
        <v>0.77528799999999998</v>
      </c>
      <c r="P859" s="616"/>
      <c r="Q859" s="616"/>
      <c r="R859" s="617"/>
      <c r="S859" s="617"/>
      <c r="T859" s="617"/>
      <c r="U859" s="617"/>
      <c r="V859" s="616"/>
      <c r="W859" s="616"/>
      <c r="X859" s="487"/>
      <c r="Y859" s="487"/>
      <c r="Z859" s="487"/>
      <c r="AA859" s="487"/>
    </row>
    <row r="860" spans="1:27" x14ac:dyDescent="0.25">
      <c r="A860" s="392" t="s">
        <v>842</v>
      </c>
      <c r="B860" s="392" t="s">
        <v>29</v>
      </c>
      <c r="C860" s="14" t="s">
        <v>84</v>
      </c>
      <c r="D860" s="14" t="s">
        <v>115</v>
      </c>
      <c r="E860" s="16" t="s">
        <v>527</v>
      </c>
      <c r="F860" s="14" t="s">
        <v>280</v>
      </c>
      <c r="G860" s="616">
        <v>65</v>
      </c>
      <c r="H860" s="616">
        <v>1846.2999267578125</v>
      </c>
      <c r="I860" s="738">
        <v>0.81656914949417114</v>
      </c>
      <c r="J860" s="616">
        <v>985</v>
      </c>
      <c r="K860" s="616">
        <v>383</v>
      </c>
      <c r="L860" s="487">
        <v>0.32829677418771669</v>
      </c>
      <c r="M860" s="487">
        <v>2.6789301093469397E-2</v>
      </c>
      <c r="N860" s="487">
        <v>0.27571024466474203</v>
      </c>
      <c r="O860" s="487">
        <v>0.38088330371069135</v>
      </c>
      <c r="P860" s="616">
        <v>18</v>
      </c>
      <c r="Q860" s="616">
        <v>7</v>
      </c>
      <c r="R860" s="617">
        <v>0.36713040540895558</v>
      </c>
      <c r="S860" s="617">
        <v>0.15054798754280546</v>
      </c>
      <c r="T860" s="617">
        <v>4.9501916079688568E-2</v>
      </c>
      <c r="U860" s="617">
        <v>0.6847588947382226</v>
      </c>
      <c r="V860" s="616">
        <v>1003</v>
      </c>
      <c r="W860" s="616">
        <v>390</v>
      </c>
      <c r="X860" s="487">
        <v>0.32925784465737168</v>
      </c>
      <c r="Y860" s="487">
        <v>2.6775309793776538E-2</v>
      </c>
      <c r="Z860" s="487">
        <v>0.27669877960208866</v>
      </c>
      <c r="AA860" s="717">
        <v>0.3818169097126547</v>
      </c>
    </row>
    <row r="861" spans="1:27" x14ac:dyDescent="0.25">
      <c r="A861" s="392" t="s">
        <v>842</v>
      </c>
      <c r="B861" s="392" t="s">
        <v>29</v>
      </c>
      <c r="C861" s="14" t="s">
        <v>84</v>
      </c>
      <c r="D861" s="16" t="s">
        <v>116</v>
      </c>
      <c r="E861" s="14" t="s">
        <v>277</v>
      </c>
      <c r="F861" s="14" t="s">
        <v>280</v>
      </c>
      <c r="G861" s="616">
        <v>65</v>
      </c>
      <c r="H861" s="616">
        <v>1929.0999755859375</v>
      </c>
      <c r="I861" s="738">
        <v>0.83177918195724487</v>
      </c>
      <c r="J861" s="616">
        <v>1022</v>
      </c>
      <c r="K861" s="616">
        <v>397</v>
      </c>
      <c r="L861" s="487">
        <v>0.32986445774174139</v>
      </c>
      <c r="M861" s="487">
        <v>2.6465790853591818E-2</v>
      </c>
      <c r="N861" s="487">
        <v>0.27791483571150921</v>
      </c>
      <c r="O861" s="487">
        <v>0.38181407977197357</v>
      </c>
      <c r="P861" s="616">
        <v>18</v>
      </c>
      <c r="Q861" s="616">
        <v>7</v>
      </c>
      <c r="R861" s="617">
        <v>0.36713040540895558</v>
      </c>
      <c r="S861" s="617">
        <v>0.15054798754280546</v>
      </c>
      <c r="T861" s="617">
        <v>4.9501916079688568E-2</v>
      </c>
      <c r="U861" s="617">
        <v>0.6847588947382226</v>
      </c>
      <c r="V861" s="616">
        <v>1040</v>
      </c>
      <c r="W861" s="616">
        <v>404</v>
      </c>
      <c r="X861" s="487">
        <v>0.33080795394647206</v>
      </c>
      <c r="Y861" s="487">
        <v>2.6452145670598115E-2</v>
      </c>
      <c r="Z861" s="487">
        <v>0.27888511600529198</v>
      </c>
      <c r="AA861" s="717">
        <v>0.38273079188765213</v>
      </c>
    </row>
    <row r="862" spans="1:27" x14ac:dyDescent="0.25">
      <c r="A862" s="392" t="s">
        <v>842</v>
      </c>
      <c r="B862" s="392" t="s">
        <v>29</v>
      </c>
      <c r="C862" s="14" t="s">
        <v>84</v>
      </c>
      <c r="D862" s="16" t="s">
        <v>117</v>
      </c>
      <c r="E862" s="14" t="s">
        <v>277</v>
      </c>
      <c r="F862" s="14" t="s">
        <v>280</v>
      </c>
      <c r="G862" s="616" t="s">
        <v>445</v>
      </c>
      <c r="H862" s="616"/>
      <c r="I862" s="738"/>
      <c r="J862" s="616"/>
      <c r="K862" s="616"/>
      <c r="L862" s="487"/>
      <c r="M862" s="487"/>
      <c r="N862" s="487"/>
      <c r="O862" s="487"/>
      <c r="P862" s="616"/>
      <c r="Q862" s="616"/>
      <c r="R862" s="617"/>
      <c r="S862" s="617"/>
      <c r="T862" s="617"/>
      <c r="U862" s="617"/>
      <c r="V862" s="616"/>
      <c r="W862" s="616"/>
      <c r="X862" s="487"/>
      <c r="Y862" s="487"/>
      <c r="Z862" s="487"/>
      <c r="AA862" s="487"/>
    </row>
    <row r="863" spans="1:27" x14ac:dyDescent="0.25">
      <c r="A863" s="389" t="s">
        <v>842</v>
      </c>
      <c r="B863" s="17" t="s">
        <v>92</v>
      </c>
      <c r="C863" s="20" t="s">
        <v>84</v>
      </c>
      <c r="D863" s="20" t="s">
        <v>115</v>
      </c>
      <c r="E863" s="20" t="s">
        <v>277</v>
      </c>
      <c r="F863" s="20" t="s">
        <v>280</v>
      </c>
      <c r="G863" s="614">
        <v>65</v>
      </c>
      <c r="H863" s="614">
        <v>1929.0999755859375</v>
      </c>
      <c r="I863" s="634">
        <v>0.83177918195724487</v>
      </c>
      <c r="J863" s="614">
        <v>1022</v>
      </c>
      <c r="K863" s="614">
        <v>397</v>
      </c>
      <c r="L863" s="494">
        <v>0.32986445774174139</v>
      </c>
      <c r="M863" s="494">
        <v>2.6465790853591818E-2</v>
      </c>
      <c r="N863" s="494">
        <v>0.27791483571150921</v>
      </c>
      <c r="O863" s="494">
        <v>0.38181407977197357</v>
      </c>
      <c r="P863" s="614">
        <v>18</v>
      </c>
      <c r="Q863" s="614">
        <v>7</v>
      </c>
      <c r="R863" s="615">
        <v>0.36713040540895558</v>
      </c>
      <c r="S863" s="615">
        <v>0.15054798754280546</v>
      </c>
      <c r="T863" s="615">
        <v>4.9501916079688568E-2</v>
      </c>
      <c r="U863" s="615">
        <v>0.6847588947382226</v>
      </c>
      <c r="V863" s="614">
        <v>1040</v>
      </c>
      <c r="W863" s="614">
        <v>404</v>
      </c>
      <c r="X863" s="494">
        <v>0.33080795394647206</v>
      </c>
      <c r="Y863" s="494">
        <v>2.6452145670598115E-2</v>
      </c>
      <c r="Z863" s="494">
        <v>0.27888511600529198</v>
      </c>
      <c r="AA863" s="494">
        <v>0.38273079188765213</v>
      </c>
    </row>
    <row r="864" spans="1:27" x14ac:dyDescent="0.25">
      <c r="A864" s="396" t="s">
        <v>842</v>
      </c>
      <c r="B864" s="204" t="s">
        <v>86</v>
      </c>
      <c r="C864" s="396" t="s">
        <v>25</v>
      </c>
      <c r="D864" s="203" t="s">
        <v>116</v>
      </c>
      <c r="E864" s="396" t="s">
        <v>524</v>
      </c>
      <c r="F864" s="396" t="s">
        <v>272</v>
      </c>
      <c r="G864" s="747">
        <v>120</v>
      </c>
      <c r="H864" s="747">
        <v>9.1999998092651367</v>
      </c>
      <c r="I864" s="799">
        <v>1.0946563445031643E-2</v>
      </c>
      <c r="J864" s="747">
        <v>8</v>
      </c>
      <c r="K864" s="747">
        <v>4</v>
      </c>
      <c r="L864" s="482"/>
      <c r="M864" s="482"/>
      <c r="N864" s="482"/>
      <c r="O864" s="482"/>
      <c r="P864" s="747">
        <v>2</v>
      </c>
      <c r="Q864" s="747">
        <v>1</v>
      </c>
      <c r="R864" s="748"/>
      <c r="S864" s="748"/>
      <c r="T864" s="748"/>
      <c r="U864" s="748"/>
      <c r="V864" s="747">
        <v>8</v>
      </c>
      <c r="W864" s="747">
        <v>4</v>
      </c>
      <c r="X864" s="482"/>
      <c r="Y864" s="482"/>
      <c r="Z864" s="482"/>
      <c r="AA864" s="791"/>
    </row>
    <row r="865" spans="1:27" x14ac:dyDescent="0.25">
      <c r="A865" s="396" t="s">
        <v>842</v>
      </c>
      <c r="B865" s="204" t="s">
        <v>86</v>
      </c>
      <c r="C865" s="396" t="s">
        <v>25</v>
      </c>
      <c r="D865" s="203" t="s">
        <v>116</v>
      </c>
      <c r="E865" s="396" t="s">
        <v>524</v>
      </c>
      <c r="F865" s="396" t="s">
        <v>278</v>
      </c>
      <c r="G865" s="747">
        <v>120</v>
      </c>
      <c r="H865" s="747">
        <v>4.6999998092651367</v>
      </c>
      <c r="I865" s="799">
        <v>6.2881526537239552E-4</v>
      </c>
      <c r="J865" s="747">
        <v>5</v>
      </c>
      <c r="K865" s="747">
        <v>1</v>
      </c>
      <c r="L865" s="482"/>
      <c r="M865" s="482"/>
      <c r="N865" s="482"/>
      <c r="O865" s="482"/>
      <c r="P865" s="747"/>
      <c r="Q865" s="747"/>
      <c r="R865" s="748"/>
      <c r="S865" s="748"/>
      <c r="T865" s="748"/>
      <c r="U865" s="748"/>
      <c r="V865" s="747"/>
      <c r="W865" s="747"/>
      <c r="X865" s="482"/>
      <c r="Y865" s="482"/>
      <c r="Z865" s="482"/>
      <c r="AA865" s="482"/>
    </row>
    <row r="866" spans="1:27" x14ac:dyDescent="0.25">
      <c r="A866" s="396" t="s">
        <v>842</v>
      </c>
      <c r="B866" s="204" t="s">
        <v>86</v>
      </c>
      <c r="C866" s="396" t="s">
        <v>25</v>
      </c>
      <c r="D866" s="203" t="s">
        <v>116</v>
      </c>
      <c r="E866" s="396" t="s">
        <v>526</v>
      </c>
      <c r="F866" s="396" t="s">
        <v>272</v>
      </c>
      <c r="G866" s="747">
        <v>120</v>
      </c>
      <c r="H866" s="747">
        <v>917.29998779296875</v>
      </c>
      <c r="I866" s="799">
        <v>0.50169765949249268</v>
      </c>
      <c r="J866" s="747">
        <v>447</v>
      </c>
      <c r="K866" s="747">
        <v>190</v>
      </c>
      <c r="L866" s="482">
        <v>0.38132840115128841</v>
      </c>
      <c r="M866" s="482">
        <v>4.0847591271706687E-2</v>
      </c>
      <c r="N866" s="482">
        <v>0.30098089049669385</v>
      </c>
      <c r="O866" s="482">
        <v>0.46167591180588297</v>
      </c>
      <c r="P866" s="747">
        <v>2</v>
      </c>
      <c r="Q866" s="747">
        <v>2</v>
      </c>
      <c r="R866" s="748"/>
      <c r="S866" s="748"/>
      <c r="T866" s="748"/>
      <c r="U866" s="748"/>
      <c r="V866" s="747">
        <v>449</v>
      </c>
      <c r="W866" s="747">
        <v>192</v>
      </c>
      <c r="X866" s="482">
        <v>0.38164174491269864</v>
      </c>
      <c r="Y866" s="482">
        <v>4.0839266274378519E-2</v>
      </c>
      <c r="Z866" s="482">
        <v>0.30131060958870987</v>
      </c>
      <c r="AA866" s="791">
        <v>0.46197288023668742</v>
      </c>
    </row>
    <row r="867" spans="1:27" x14ac:dyDescent="0.25">
      <c r="A867" s="396" t="s">
        <v>842</v>
      </c>
      <c r="B867" s="204" t="s">
        <v>86</v>
      </c>
      <c r="C867" s="396" t="s">
        <v>25</v>
      </c>
      <c r="D867" s="203" t="s">
        <v>116</v>
      </c>
      <c r="E867" s="396" t="s">
        <v>526</v>
      </c>
      <c r="F867" s="396" t="s">
        <v>278</v>
      </c>
      <c r="G867" s="747">
        <v>120</v>
      </c>
      <c r="H867" s="747">
        <v>1069.7999267578125</v>
      </c>
      <c r="I867" s="799">
        <v>0.18254436552524567</v>
      </c>
      <c r="J867" s="747">
        <v>132</v>
      </c>
      <c r="K867" s="747">
        <v>39</v>
      </c>
      <c r="L867" s="482">
        <v>0.20012348933206933</v>
      </c>
      <c r="M867" s="482">
        <v>4.4928341988182637E-2</v>
      </c>
      <c r="N867" s="482">
        <v>0.11108606099611881</v>
      </c>
      <c r="O867" s="482">
        <v>0.28916091766801988</v>
      </c>
      <c r="P867" s="747">
        <v>2</v>
      </c>
      <c r="Q867" s="747">
        <v>1</v>
      </c>
      <c r="R867" s="748"/>
      <c r="S867" s="748"/>
      <c r="T867" s="748"/>
      <c r="U867" s="748"/>
      <c r="V867" s="747">
        <v>134</v>
      </c>
      <c r="W867" s="747">
        <v>40</v>
      </c>
      <c r="X867" s="482">
        <v>0.20420612732478527</v>
      </c>
      <c r="Y867" s="482">
        <v>4.5077327798439738E-2</v>
      </c>
      <c r="Z867" s="482">
        <v>0.11487344408253687</v>
      </c>
      <c r="AA867" s="791">
        <v>0.29353881056703368</v>
      </c>
    </row>
    <row r="868" spans="1:27" x14ac:dyDescent="0.25">
      <c r="A868" s="396" t="s">
        <v>842</v>
      </c>
      <c r="B868" s="204" t="s">
        <v>86</v>
      </c>
      <c r="C868" s="396" t="s">
        <v>25</v>
      </c>
      <c r="D868" s="203" t="s">
        <v>117</v>
      </c>
      <c r="E868" s="396" t="s">
        <v>524</v>
      </c>
      <c r="F868" s="396" t="s">
        <v>272</v>
      </c>
      <c r="G868" s="747" t="s">
        <v>445</v>
      </c>
      <c r="H868" s="747"/>
      <c r="I868" s="799"/>
      <c r="J868" s="747"/>
      <c r="K868" s="747"/>
      <c r="L868" s="482"/>
      <c r="M868" s="482"/>
      <c r="N868" s="482"/>
      <c r="O868" s="482"/>
      <c r="P868" s="747"/>
      <c r="Q868" s="747"/>
      <c r="R868" s="748"/>
      <c r="S868" s="748"/>
      <c r="T868" s="748"/>
      <c r="U868" s="748"/>
      <c r="V868" s="747"/>
      <c r="W868" s="747"/>
      <c r="X868" s="482"/>
      <c r="Y868" s="482"/>
      <c r="Z868" s="482"/>
      <c r="AA868" s="482"/>
    </row>
    <row r="869" spans="1:27" x14ac:dyDescent="0.25">
      <c r="A869" s="396" t="s">
        <v>842</v>
      </c>
      <c r="B869" s="204" t="s">
        <v>86</v>
      </c>
      <c r="C869" s="396" t="s">
        <v>25</v>
      </c>
      <c r="D869" s="203" t="s">
        <v>117</v>
      </c>
      <c r="E869" s="396" t="s">
        <v>524</v>
      </c>
      <c r="F869" s="396" t="s">
        <v>278</v>
      </c>
      <c r="G869" s="747" t="s">
        <v>445</v>
      </c>
      <c r="H869" s="747"/>
      <c r="I869" s="799"/>
      <c r="J869" s="747"/>
      <c r="K869" s="747"/>
      <c r="L869" s="482"/>
      <c r="M869" s="482"/>
      <c r="N869" s="482"/>
      <c r="O869" s="482"/>
      <c r="P869" s="747"/>
      <c r="Q869" s="747"/>
      <c r="R869" s="748"/>
      <c r="S869" s="748"/>
      <c r="T869" s="748"/>
      <c r="U869" s="748"/>
      <c r="V869" s="747"/>
      <c r="W869" s="747"/>
      <c r="X869" s="482"/>
      <c r="Y869" s="482"/>
      <c r="Z869" s="482"/>
      <c r="AA869" s="482"/>
    </row>
    <row r="870" spans="1:27" x14ac:dyDescent="0.25">
      <c r="A870" s="396" t="s">
        <v>842</v>
      </c>
      <c r="B870" s="204" t="s">
        <v>86</v>
      </c>
      <c r="C870" s="396" t="s">
        <v>25</v>
      </c>
      <c r="D870" s="203" t="s">
        <v>117</v>
      </c>
      <c r="E870" s="396" t="s">
        <v>526</v>
      </c>
      <c r="F870" s="396" t="s">
        <v>272</v>
      </c>
      <c r="G870" s="747" t="s">
        <v>445</v>
      </c>
      <c r="H870" s="747"/>
      <c r="I870" s="799"/>
      <c r="J870" s="747"/>
      <c r="K870" s="747"/>
      <c r="L870" s="482"/>
      <c r="M870" s="482"/>
      <c r="N870" s="482"/>
      <c r="O870" s="482"/>
      <c r="P870" s="747"/>
      <c r="Q870" s="747"/>
      <c r="R870" s="748"/>
      <c r="S870" s="748"/>
      <c r="T870" s="748"/>
      <c r="U870" s="748"/>
      <c r="V870" s="747"/>
      <c r="W870" s="747"/>
      <c r="X870" s="482"/>
      <c r="Y870" s="482"/>
      <c r="Z870" s="482"/>
      <c r="AA870" s="482"/>
    </row>
    <row r="871" spans="1:27" x14ac:dyDescent="0.25">
      <c r="A871" s="396" t="s">
        <v>842</v>
      </c>
      <c r="B871" s="204" t="s">
        <v>86</v>
      </c>
      <c r="C871" s="396" t="s">
        <v>25</v>
      </c>
      <c r="D871" s="203" t="s">
        <v>117</v>
      </c>
      <c r="E871" s="396" t="s">
        <v>526</v>
      </c>
      <c r="F871" s="396" t="s">
        <v>278</v>
      </c>
      <c r="G871" s="747" t="s">
        <v>445</v>
      </c>
      <c r="H871" s="747"/>
      <c r="I871" s="799"/>
      <c r="J871" s="747"/>
      <c r="K871" s="747"/>
      <c r="L871" s="482"/>
      <c r="M871" s="482"/>
      <c r="N871" s="482"/>
      <c r="O871" s="482"/>
      <c r="P871" s="747"/>
      <c r="Q871" s="747"/>
      <c r="R871" s="748"/>
      <c r="S871" s="748"/>
      <c r="T871" s="748"/>
      <c r="U871" s="748"/>
      <c r="V871" s="747"/>
      <c r="W871" s="747"/>
      <c r="X871" s="482"/>
      <c r="Y871" s="482"/>
      <c r="Z871" s="482"/>
      <c r="AA871" s="482"/>
    </row>
    <row r="872" spans="1:27" x14ac:dyDescent="0.25">
      <c r="A872" s="396" t="s">
        <v>842</v>
      </c>
      <c r="B872" s="204" t="s">
        <v>86</v>
      </c>
      <c r="C872" s="396" t="s">
        <v>87</v>
      </c>
      <c r="D872" s="203" t="s">
        <v>116</v>
      </c>
      <c r="E872" s="396" t="s">
        <v>524</v>
      </c>
      <c r="F872" s="396" t="s">
        <v>272</v>
      </c>
      <c r="G872" s="747">
        <v>120</v>
      </c>
      <c r="H872" s="747">
        <v>9.1999998092651367</v>
      </c>
      <c r="I872" s="799">
        <v>6.754185538738966E-3</v>
      </c>
      <c r="J872" s="747">
        <v>39</v>
      </c>
      <c r="K872" s="747">
        <v>21</v>
      </c>
      <c r="L872" s="482">
        <v>0.61877045824791388</v>
      </c>
      <c r="M872" s="482">
        <v>0.10877492174563211</v>
      </c>
      <c r="N872" s="482">
        <v>0.3955827543824707</v>
      </c>
      <c r="O872" s="482">
        <v>0.84195816211335706</v>
      </c>
      <c r="P872" s="747">
        <v>1</v>
      </c>
      <c r="Q872" s="747">
        <v>0</v>
      </c>
      <c r="R872" s="748"/>
      <c r="S872" s="748"/>
      <c r="T872" s="748"/>
      <c r="U872" s="748"/>
      <c r="V872" s="747">
        <v>39</v>
      </c>
      <c r="W872" s="747">
        <v>4</v>
      </c>
      <c r="X872" s="482"/>
      <c r="Y872" s="482"/>
      <c r="Z872" s="482"/>
      <c r="AA872" s="791"/>
    </row>
    <row r="873" spans="1:27" x14ac:dyDescent="0.25">
      <c r="A873" s="396" t="s">
        <v>842</v>
      </c>
      <c r="B873" s="204" t="s">
        <v>86</v>
      </c>
      <c r="C873" s="396" t="s">
        <v>87</v>
      </c>
      <c r="D873" s="203" t="s">
        <v>116</v>
      </c>
      <c r="E873" s="396" t="s">
        <v>524</v>
      </c>
      <c r="F873" s="396" t="s">
        <v>278</v>
      </c>
      <c r="G873" s="747">
        <v>120</v>
      </c>
      <c r="H873" s="747">
        <v>0</v>
      </c>
      <c r="I873" s="799">
        <v>2.8648837469518185E-3</v>
      </c>
      <c r="J873" s="747">
        <v>17</v>
      </c>
      <c r="K873" s="747">
        <v>14</v>
      </c>
      <c r="L873" s="482">
        <v>0.84422161557052944</v>
      </c>
      <c r="M873" s="482">
        <v>0.10677308164463152</v>
      </c>
      <c r="N873" s="482">
        <v>0.61521613143116305</v>
      </c>
      <c r="O873" s="482">
        <v>1.0732270997098958</v>
      </c>
      <c r="P873" s="747"/>
      <c r="Q873" s="747"/>
      <c r="R873" s="748"/>
      <c r="S873" s="748"/>
      <c r="T873" s="748"/>
      <c r="U873" s="748"/>
      <c r="V873" s="747"/>
      <c r="W873" s="747"/>
      <c r="X873" s="482"/>
      <c r="Y873" s="482"/>
      <c r="Z873" s="482"/>
      <c r="AA873" s="482"/>
    </row>
    <row r="874" spans="1:27" x14ac:dyDescent="0.25">
      <c r="A874" s="396" t="s">
        <v>842</v>
      </c>
      <c r="B874" s="204" t="s">
        <v>86</v>
      </c>
      <c r="C874" s="396" t="s">
        <v>87</v>
      </c>
      <c r="D874" s="203" t="s">
        <v>116</v>
      </c>
      <c r="E874" s="396" t="s">
        <v>526</v>
      </c>
      <c r="F874" s="396" t="s">
        <v>272</v>
      </c>
      <c r="G874" s="747">
        <v>120</v>
      </c>
      <c r="H874" s="747">
        <v>2053.800048828125</v>
      </c>
      <c r="I874" s="799">
        <v>0.24930447340011597</v>
      </c>
      <c r="J874" s="747">
        <v>910</v>
      </c>
      <c r="K874" s="747">
        <v>631</v>
      </c>
      <c r="L874" s="482">
        <v>0.65403206166691841</v>
      </c>
      <c r="M874" s="482">
        <v>2.3000917759620008E-2</v>
      </c>
      <c r="N874" s="482">
        <v>0.60887956050040337</v>
      </c>
      <c r="O874" s="482">
        <v>0.69918456283343344</v>
      </c>
      <c r="P874" s="747">
        <v>14</v>
      </c>
      <c r="Q874" s="747">
        <v>5</v>
      </c>
      <c r="R874" s="748"/>
      <c r="S874" s="748"/>
      <c r="T874" s="748"/>
      <c r="U874" s="748"/>
      <c r="V874" s="747">
        <v>924</v>
      </c>
      <c r="W874" s="747">
        <v>192</v>
      </c>
      <c r="X874" s="482">
        <v>0.65356000483095056</v>
      </c>
      <c r="Y874" s="482">
        <v>2.2985225631029168E-2</v>
      </c>
      <c r="Z874" s="482">
        <v>0.60843830847239611</v>
      </c>
      <c r="AA874" s="791">
        <v>0.69868170118950501</v>
      </c>
    </row>
    <row r="875" spans="1:27" x14ac:dyDescent="0.25">
      <c r="A875" s="396" t="s">
        <v>842</v>
      </c>
      <c r="B875" s="204" t="s">
        <v>86</v>
      </c>
      <c r="C875" s="396" t="s">
        <v>87</v>
      </c>
      <c r="D875" s="203" t="s">
        <v>116</v>
      </c>
      <c r="E875" s="396" t="s">
        <v>526</v>
      </c>
      <c r="F875" s="396" t="s">
        <v>278</v>
      </c>
      <c r="G875" s="747">
        <v>120</v>
      </c>
      <c r="H875" s="747">
        <v>2046.699951171875</v>
      </c>
      <c r="I875" s="799">
        <v>4.5089717954397202E-2</v>
      </c>
      <c r="J875" s="747">
        <v>151</v>
      </c>
      <c r="K875" s="747">
        <v>86</v>
      </c>
      <c r="L875" s="482">
        <v>0.51629371186287887</v>
      </c>
      <c r="M875" s="482">
        <v>5.8903142598473318E-2</v>
      </c>
      <c r="N875" s="482">
        <v>0.39984623448044326</v>
      </c>
      <c r="O875" s="482">
        <v>0.63274118924531442</v>
      </c>
      <c r="P875" s="747">
        <v>1</v>
      </c>
      <c r="Q875" s="747">
        <v>0</v>
      </c>
      <c r="R875" s="748"/>
      <c r="S875" s="748"/>
      <c r="T875" s="748"/>
      <c r="U875" s="748"/>
      <c r="V875" s="747">
        <v>152</v>
      </c>
      <c r="W875" s="747">
        <v>40</v>
      </c>
      <c r="X875" s="482">
        <v>0.51629371186287887</v>
      </c>
      <c r="Y875" s="482">
        <v>5.8903142598473318E-2</v>
      </c>
      <c r="Z875" s="482">
        <v>0.39984623448044326</v>
      </c>
      <c r="AA875" s="791">
        <v>0.63274118924531442</v>
      </c>
    </row>
    <row r="876" spans="1:27" x14ac:dyDescent="0.25">
      <c r="A876" s="396" t="s">
        <v>842</v>
      </c>
      <c r="B876" s="204" t="s">
        <v>86</v>
      </c>
      <c r="C876" s="396" t="s">
        <v>87</v>
      </c>
      <c r="D876" s="203" t="s">
        <v>117</v>
      </c>
      <c r="E876" s="396" t="s">
        <v>524</v>
      </c>
      <c r="F876" s="396" t="s">
        <v>272</v>
      </c>
      <c r="G876" s="747" t="s">
        <v>445</v>
      </c>
      <c r="H876" s="747"/>
      <c r="I876" s="799"/>
      <c r="J876" s="747"/>
      <c r="K876" s="747"/>
      <c r="L876" s="482"/>
      <c r="M876" s="482"/>
      <c r="N876" s="482"/>
      <c r="O876" s="482"/>
      <c r="P876" s="747"/>
      <c r="Q876" s="747"/>
      <c r="R876" s="748"/>
      <c r="S876" s="748"/>
      <c r="T876" s="748"/>
      <c r="U876" s="748"/>
      <c r="V876" s="747"/>
      <c r="W876" s="747"/>
      <c r="X876" s="482"/>
      <c r="Y876" s="482"/>
      <c r="Z876" s="482"/>
      <c r="AA876" s="482"/>
    </row>
    <row r="877" spans="1:27" x14ac:dyDescent="0.25">
      <c r="A877" s="396" t="s">
        <v>842</v>
      </c>
      <c r="B877" s="204" t="s">
        <v>86</v>
      </c>
      <c r="C877" s="396" t="s">
        <v>87</v>
      </c>
      <c r="D877" s="203" t="s">
        <v>117</v>
      </c>
      <c r="E877" s="396" t="s">
        <v>524</v>
      </c>
      <c r="F877" s="396" t="s">
        <v>278</v>
      </c>
      <c r="G877" s="747" t="s">
        <v>445</v>
      </c>
      <c r="H877" s="747"/>
      <c r="I877" s="799"/>
      <c r="J877" s="747"/>
      <c r="K877" s="747"/>
      <c r="L877" s="482"/>
      <c r="M877" s="482"/>
      <c r="N877" s="482"/>
      <c r="O877" s="482"/>
      <c r="P877" s="747"/>
      <c r="Q877" s="747"/>
      <c r="R877" s="748"/>
      <c r="S877" s="748"/>
      <c r="T877" s="748"/>
      <c r="U877" s="748"/>
      <c r="V877" s="747"/>
      <c r="W877" s="747"/>
      <c r="X877" s="482"/>
      <c r="Y877" s="482"/>
      <c r="Z877" s="482"/>
      <c r="AA877" s="482"/>
    </row>
    <row r="878" spans="1:27" x14ac:dyDescent="0.25">
      <c r="A878" s="396" t="s">
        <v>842</v>
      </c>
      <c r="B878" s="204" t="s">
        <v>86</v>
      </c>
      <c r="C878" s="396" t="s">
        <v>87</v>
      </c>
      <c r="D878" s="203" t="s">
        <v>117</v>
      </c>
      <c r="E878" s="396" t="s">
        <v>526</v>
      </c>
      <c r="F878" s="396" t="s">
        <v>272</v>
      </c>
      <c r="G878" s="747" t="s">
        <v>445</v>
      </c>
      <c r="H878" s="747"/>
      <c r="I878" s="799"/>
      <c r="J878" s="747"/>
      <c r="K878" s="747"/>
      <c r="L878" s="482"/>
      <c r="M878" s="482"/>
      <c r="N878" s="482"/>
      <c r="O878" s="482"/>
      <c r="P878" s="747"/>
      <c r="Q878" s="747"/>
      <c r="R878" s="748"/>
      <c r="S878" s="748"/>
      <c r="T878" s="748"/>
      <c r="U878" s="748"/>
      <c r="V878" s="747"/>
      <c r="W878" s="747"/>
      <c r="X878" s="482"/>
      <c r="Y878" s="482"/>
      <c r="Z878" s="482"/>
      <c r="AA878" s="482"/>
    </row>
    <row r="879" spans="1:27" x14ac:dyDescent="0.25">
      <c r="A879" s="396" t="s">
        <v>842</v>
      </c>
      <c r="B879" s="204" t="s">
        <v>86</v>
      </c>
      <c r="C879" s="396" t="s">
        <v>87</v>
      </c>
      <c r="D879" s="203" t="s">
        <v>117</v>
      </c>
      <c r="E879" s="396" t="s">
        <v>526</v>
      </c>
      <c r="F879" s="396" t="s">
        <v>278</v>
      </c>
      <c r="G879" s="747" t="s">
        <v>445</v>
      </c>
      <c r="H879" s="747"/>
      <c r="I879" s="799"/>
      <c r="J879" s="747"/>
      <c r="K879" s="747"/>
      <c r="L879" s="482"/>
      <c r="M879" s="482"/>
      <c r="N879" s="482"/>
      <c r="O879" s="482"/>
      <c r="P879" s="747"/>
      <c r="Q879" s="747"/>
      <c r="R879" s="748"/>
      <c r="S879" s="748"/>
      <c r="T879" s="748"/>
      <c r="U879" s="748"/>
      <c r="V879" s="747"/>
      <c r="W879" s="747"/>
      <c r="X879" s="482"/>
      <c r="Y879" s="482"/>
      <c r="Z879" s="482"/>
      <c r="AA879" s="482"/>
    </row>
    <row r="880" spans="1:27" x14ac:dyDescent="0.25">
      <c r="A880" s="390" t="s">
        <v>842</v>
      </c>
      <c r="B880" s="69" t="s">
        <v>86</v>
      </c>
      <c r="C880" s="68" t="s">
        <v>89</v>
      </c>
      <c r="D880" s="69" t="s">
        <v>115</v>
      </c>
      <c r="E880" s="390" t="s">
        <v>524</v>
      </c>
      <c r="F880" s="390" t="s">
        <v>272</v>
      </c>
      <c r="G880" s="687">
        <v>120</v>
      </c>
      <c r="H880" s="687">
        <v>9.1999998092651367</v>
      </c>
      <c r="I880" s="739">
        <v>1.0946563445031643E-2</v>
      </c>
      <c r="J880" s="687">
        <v>8</v>
      </c>
      <c r="K880" s="687">
        <v>4</v>
      </c>
      <c r="L880" s="484"/>
      <c r="M880" s="484"/>
      <c r="N880" s="484"/>
      <c r="O880" s="484"/>
      <c r="P880" s="687">
        <v>2</v>
      </c>
      <c r="Q880" s="687">
        <v>1</v>
      </c>
      <c r="R880" s="715"/>
      <c r="S880" s="715"/>
      <c r="T880" s="715"/>
      <c r="U880" s="715"/>
      <c r="V880" s="687">
        <v>8</v>
      </c>
      <c r="W880" s="687">
        <v>4</v>
      </c>
      <c r="X880" s="484"/>
      <c r="Y880" s="484"/>
      <c r="Z880" s="484"/>
      <c r="AA880" s="484"/>
    </row>
    <row r="881" spans="1:27" x14ac:dyDescent="0.25">
      <c r="A881" s="390" t="s">
        <v>842</v>
      </c>
      <c r="B881" s="69" t="s">
        <v>86</v>
      </c>
      <c r="C881" s="68" t="s">
        <v>89</v>
      </c>
      <c r="D881" s="69" t="s">
        <v>115</v>
      </c>
      <c r="E881" s="390" t="s">
        <v>524</v>
      </c>
      <c r="F881" s="390" t="s">
        <v>278</v>
      </c>
      <c r="G881" s="687">
        <v>120</v>
      </c>
      <c r="H881" s="687">
        <v>4.6999998092651367</v>
      </c>
      <c r="I881" s="739">
        <v>6.2881526537239552E-4</v>
      </c>
      <c r="J881" s="687">
        <v>5</v>
      </c>
      <c r="K881" s="687">
        <v>1</v>
      </c>
      <c r="L881" s="484"/>
      <c r="M881" s="484"/>
      <c r="N881" s="484"/>
      <c r="O881" s="484"/>
      <c r="P881" s="687">
        <v>0</v>
      </c>
      <c r="Q881" s="687">
        <v>0</v>
      </c>
      <c r="R881" s="715"/>
      <c r="S881" s="715"/>
      <c r="T881" s="715"/>
      <c r="U881" s="715"/>
      <c r="V881" s="687">
        <v>0</v>
      </c>
      <c r="W881" s="687">
        <v>0</v>
      </c>
      <c r="X881" s="484"/>
      <c r="Y881" s="484"/>
      <c r="Z881" s="484"/>
      <c r="AA881" s="484"/>
    </row>
    <row r="882" spans="1:27" x14ac:dyDescent="0.25">
      <c r="A882" s="390" t="s">
        <v>842</v>
      </c>
      <c r="B882" s="69" t="s">
        <v>86</v>
      </c>
      <c r="C882" s="68" t="s">
        <v>89</v>
      </c>
      <c r="D882" s="69" t="s">
        <v>115</v>
      </c>
      <c r="E882" s="390" t="s">
        <v>526</v>
      </c>
      <c r="F882" s="390" t="s">
        <v>272</v>
      </c>
      <c r="G882" s="687">
        <v>120</v>
      </c>
      <c r="H882" s="687">
        <v>917.29998779296875</v>
      </c>
      <c r="I882" s="739">
        <v>0.50169765949249268</v>
      </c>
      <c r="J882" s="687">
        <v>447</v>
      </c>
      <c r="K882" s="687">
        <v>190</v>
      </c>
      <c r="L882" s="484">
        <v>0.38132840115128841</v>
      </c>
      <c r="M882" s="484">
        <v>4.0847591271706687E-2</v>
      </c>
      <c r="N882" s="484">
        <v>0.30098089049669385</v>
      </c>
      <c r="O882" s="484">
        <v>0.46167591180588297</v>
      </c>
      <c r="P882" s="687">
        <v>2</v>
      </c>
      <c r="Q882" s="687">
        <v>2</v>
      </c>
      <c r="R882" s="715"/>
      <c r="S882" s="715"/>
      <c r="T882" s="715"/>
      <c r="U882" s="715"/>
      <c r="V882" s="687">
        <v>449</v>
      </c>
      <c r="W882" s="687">
        <v>192</v>
      </c>
      <c r="X882" s="484">
        <v>0.38164174491269864</v>
      </c>
      <c r="Y882" s="484">
        <v>4.0839266274378519E-2</v>
      </c>
      <c r="Z882" s="484">
        <v>0.30131060958870987</v>
      </c>
      <c r="AA882" s="484">
        <v>0.46197288023668742</v>
      </c>
    </row>
    <row r="883" spans="1:27" x14ac:dyDescent="0.25">
      <c r="A883" s="390" t="s">
        <v>842</v>
      </c>
      <c r="B883" s="69" t="s">
        <v>86</v>
      </c>
      <c r="C883" s="68" t="s">
        <v>89</v>
      </c>
      <c r="D883" s="69" t="s">
        <v>115</v>
      </c>
      <c r="E883" s="390" t="s">
        <v>526</v>
      </c>
      <c r="F883" s="390" t="s">
        <v>278</v>
      </c>
      <c r="G883" s="687">
        <v>120</v>
      </c>
      <c r="H883" s="687">
        <v>1069.7999267578125</v>
      </c>
      <c r="I883" s="739">
        <v>0.18254436552524567</v>
      </c>
      <c r="J883" s="687">
        <v>132</v>
      </c>
      <c r="K883" s="687">
        <v>39</v>
      </c>
      <c r="L883" s="484">
        <v>0.20012348933206933</v>
      </c>
      <c r="M883" s="484">
        <v>4.4928341988182637E-2</v>
      </c>
      <c r="N883" s="484">
        <v>0.11108606099611881</v>
      </c>
      <c r="O883" s="484">
        <v>0.28916091766801988</v>
      </c>
      <c r="P883" s="687">
        <v>2</v>
      </c>
      <c r="Q883" s="687">
        <v>1</v>
      </c>
      <c r="R883" s="715"/>
      <c r="S883" s="715"/>
      <c r="T883" s="715"/>
      <c r="U883" s="715"/>
      <c r="V883" s="687">
        <v>134</v>
      </c>
      <c r="W883" s="687">
        <v>40</v>
      </c>
      <c r="X883" s="484">
        <v>0.20420612732478527</v>
      </c>
      <c r="Y883" s="484">
        <v>4.5077327798439738E-2</v>
      </c>
      <c r="Z883" s="484">
        <v>0.11487344408253687</v>
      </c>
      <c r="AA883" s="484">
        <v>0.29353881056703368</v>
      </c>
    </row>
    <row r="884" spans="1:27" x14ac:dyDescent="0.25">
      <c r="A884" s="390" t="s">
        <v>842</v>
      </c>
      <c r="B884" s="69" t="s">
        <v>86</v>
      </c>
      <c r="C884" s="68" t="s">
        <v>91</v>
      </c>
      <c r="D884" s="69" t="s">
        <v>115</v>
      </c>
      <c r="E884" s="390" t="s">
        <v>524</v>
      </c>
      <c r="F884" s="390" t="s">
        <v>272</v>
      </c>
      <c r="G884" s="687">
        <v>120</v>
      </c>
      <c r="H884" s="687">
        <v>9.1999998092651367</v>
      </c>
      <c r="I884" s="739">
        <v>6.754185538738966E-3</v>
      </c>
      <c r="J884" s="687">
        <v>39</v>
      </c>
      <c r="K884" s="687">
        <v>21</v>
      </c>
      <c r="L884" s="484">
        <v>0.61877045824791388</v>
      </c>
      <c r="M884" s="484">
        <v>0.10877492174563211</v>
      </c>
      <c r="N884" s="484">
        <v>0.3955827543824707</v>
      </c>
      <c r="O884" s="484">
        <v>0.84195816211335706</v>
      </c>
      <c r="P884" s="687">
        <v>1</v>
      </c>
      <c r="Q884" s="687">
        <v>0</v>
      </c>
      <c r="R884" s="715"/>
      <c r="S884" s="715"/>
      <c r="T884" s="715"/>
      <c r="U884" s="715"/>
      <c r="V884" s="687">
        <v>39</v>
      </c>
      <c r="W884" s="687">
        <v>4</v>
      </c>
      <c r="X884" s="484">
        <v>0.61877045824791388</v>
      </c>
      <c r="Y884" s="484">
        <v>0.10877492174563211</v>
      </c>
      <c r="Z884" s="484">
        <v>0.3955827543824707</v>
      </c>
      <c r="AA884" s="484">
        <v>0.84195816211335706</v>
      </c>
    </row>
    <row r="885" spans="1:27" x14ac:dyDescent="0.25">
      <c r="A885" s="390" t="s">
        <v>842</v>
      </c>
      <c r="B885" s="69" t="s">
        <v>86</v>
      </c>
      <c r="C885" s="68" t="s">
        <v>91</v>
      </c>
      <c r="D885" s="69" t="s">
        <v>115</v>
      </c>
      <c r="E885" s="390" t="s">
        <v>524</v>
      </c>
      <c r="F885" s="390" t="s">
        <v>278</v>
      </c>
      <c r="G885" s="687">
        <v>120</v>
      </c>
      <c r="H885" s="687">
        <v>0</v>
      </c>
      <c r="I885" s="739">
        <v>2.8648837469518185E-3</v>
      </c>
      <c r="J885" s="687">
        <v>17</v>
      </c>
      <c r="K885" s="687">
        <v>14</v>
      </c>
      <c r="L885" s="484"/>
      <c r="M885" s="484"/>
      <c r="N885" s="484"/>
      <c r="O885" s="484"/>
      <c r="P885" s="687">
        <v>0</v>
      </c>
      <c r="Q885" s="687">
        <v>0</v>
      </c>
      <c r="R885" s="715"/>
      <c r="S885" s="715"/>
      <c r="T885" s="715"/>
      <c r="U885" s="715"/>
      <c r="V885" s="687"/>
      <c r="W885" s="687"/>
      <c r="X885" s="484"/>
      <c r="Y885" s="484"/>
      <c r="Z885" s="484"/>
      <c r="AA885" s="484"/>
    </row>
    <row r="886" spans="1:27" x14ac:dyDescent="0.25">
      <c r="A886" s="390" t="s">
        <v>842</v>
      </c>
      <c r="B886" s="69" t="s">
        <v>86</v>
      </c>
      <c r="C886" s="68" t="s">
        <v>91</v>
      </c>
      <c r="D886" s="69" t="s">
        <v>115</v>
      </c>
      <c r="E886" s="390" t="s">
        <v>526</v>
      </c>
      <c r="F886" s="390" t="s">
        <v>272</v>
      </c>
      <c r="G886" s="687">
        <v>120</v>
      </c>
      <c r="H886" s="687">
        <v>2053.800048828125</v>
      </c>
      <c r="I886" s="739">
        <v>0.24930447340011597</v>
      </c>
      <c r="J886" s="687">
        <v>910</v>
      </c>
      <c r="K886" s="687">
        <v>631</v>
      </c>
      <c r="L886" s="484">
        <v>0.65403206166691841</v>
      </c>
      <c r="M886" s="484">
        <v>2.3000917759620008E-2</v>
      </c>
      <c r="N886" s="484">
        <v>0.60887956050040337</v>
      </c>
      <c r="O886" s="484">
        <v>0.69918456283343344</v>
      </c>
      <c r="P886" s="687">
        <v>14</v>
      </c>
      <c r="Q886" s="687">
        <v>5</v>
      </c>
      <c r="R886" s="715">
        <v>0.43198831976904345</v>
      </c>
      <c r="S886" s="715">
        <v>0.15297704672947837</v>
      </c>
      <c r="T886" s="715">
        <v>0.10150150285643422</v>
      </c>
      <c r="U886" s="715">
        <v>0.76247513668165268</v>
      </c>
      <c r="V886" s="687">
        <v>924</v>
      </c>
      <c r="W886" s="687">
        <v>192</v>
      </c>
      <c r="X886" s="484">
        <v>0.65356000483095056</v>
      </c>
      <c r="Y886" s="484">
        <v>2.2985225631029168E-2</v>
      </c>
      <c r="Z886" s="484">
        <v>0.60843830847239611</v>
      </c>
      <c r="AA886" s="484">
        <v>0.69868170118950501</v>
      </c>
    </row>
    <row r="887" spans="1:27" x14ac:dyDescent="0.25">
      <c r="A887" s="390" t="s">
        <v>842</v>
      </c>
      <c r="B887" s="69" t="s">
        <v>86</v>
      </c>
      <c r="C887" s="68" t="s">
        <v>91</v>
      </c>
      <c r="D887" s="69" t="s">
        <v>115</v>
      </c>
      <c r="E887" s="390" t="s">
        <v>526</v>
      </c>
      <c r="F887" s="390" t="s">
        <v>278</v>
      </c>
      <c r="G887" s="687">
        <v>120</v>
      </c>
      <c r="H887" s="687">
        <v>2046.699951171875</v>
      </c>
      <c r="I887" s="739">
        <v>4.5089717954397202E-2</v>
      </c>
      <c r="J887" s="687">
        <v>151</v>
      </c>
      <c r="K887" s="687">
        <v>86</v>
      </c>
      <c r="L887" s="484">
        <v>0.51629371186287887</v>
      </c>
      <c r="M887" s="484">
        <v>5.8903142598473318E-2</v>
      </c>
      <c r="N887" s="484">
        <v>0.39984623448044326</v>
      </c>
      <c r="O887" s="484">
        <v>0.63274118924531442</v>
      </c>
      <c r="P887" s="687">
        <v>1</v>
      </c>
      <c r="Q887" s="687">
        <v>0</v>
      </c>
      <c r="R887" s="715"/>
      <c r="S887" s="715"/>
      <c r="T887" s="715"/>
      <c r="U887" s="715"/>
      <c r="V887" s="687">
        <v>152</v>
      </c>
      <c r="W887" s="687">
        <v>40</v>
      </c>
      <c r="X887" s="484">
        <v>0.51629371186287887</v>
      </c>
      <c r="Y887" s="484">
        <v>5.8903142598473318E-2</v>
      </c>
      <c r="Z887" s="484">
        <v>0.39984623448044326</v>
      </c>
      <c r="AA887" s="484">
        <v>0.63274118924531442</v>
      </c>
    </row>
    <row r="888" spans="1:27" x14ac:dyDescent="0.25">
      <c r="A888" s="390" t="s">
        <v>842</v>
      </c>
      <c r="B888" s="69" t="s">
        <v>86</v>
      </c>
      <c r="C888" s="69" t="s">
        <v>84</v>
      </c>
      <c r="D888" s="68" t="s">
        <v>116</v>
      </c>
      <c r="E888" s="390" t="s">
        <v>524</v>
      </c>
      <c r="F888" s="390" t="s">
        <v>272</v>
      </c>
      <c r="G888" s="687">
        <v>120</v>
      </c>
      <c r="H888" s="687">
        <v>18.399999618530273</v>
      </c>
      <c r="I888" s="739">
        <v>1.7700748518109322E-2</v>
      </c>
      <c r="J888" s="687">
        <v>47</v>
      </c>
      <c r="K888" s="687">
        <v>25</v>
      </c>
      <c r="L888" s="484">
        <v>0.50080585545126255</v>
      </c>
      <c r="M888" s="484">
        <v>0.14238146460063594</v>
      </c>
      <c r="N888" s="484">
        <v>0.21145190578800493</v>
      </c>
      <c r="O888" s="484">
        <v>0.79015980511452022</v>
      </c>
      <c r="P888" s="687">
        <v>3</v>
      </c>
      <c r="Q888" s="687">
        <v>1</v>
      </c>
      <c r="R888" s="715"/>
      <c r="S888" s="715"/>
      <c r="T888" s="715"/>
      <c r="U888" s="715"/>
      <c r="V888" s="687">
        <v>47</v>
      </c>
      <c r="W888" s="687">
        <v>4</v>
      </c>
      <c r="X888" s="484">
        <v>0.50080585545126255</v>
      </c>
      <c r="Y888" s="484">
        <v>0.14238146460063594</v>
      </c>
      <c r="Z888" s="484">
        <v>0.21145190578800493</v>
      </c>
      <c r="AA888" s="716">
        <v>0.79015980511452022</v>
      </c>
    </row>
    <row r="889" spans="1:27" x14ac:dyDescent="0.25">
      <c r="A889" s="390" t="s">
        <v>842</v>
      </c>
      <c r="B889" s="69" t="s">
        <v>86</v>
      </c>
      <c r="C889" s="69" t="s">
        <v>84</v>
      </c>
      <c r="D889" s="68" t="s">
        <v>116</v>
      </c>
      <c r="E889" s="390" t="s">
        <v>524</v>
      </c>
      <c r="F889" s="390" t="s">
        <v>278</v>
      </c>
      <c r="G889" s="687">
        <v>120</v>
      </c>
      <c r="H889" s="687">
        <v>4.6999998092651367</v>
      </c>
      <c r="I889" s="739">
        <v>3.493699012324214E-3</v>
      </c>
      <c r="J889" s="687">
        <v>22</v>
      </c>
      <c r="K889" s="687">
        <v>15</v>
      </c>
      <c r="L889" s="484">
        <v>0.69227394228851047</v>
      </c>
      <c r="M889" s="484">
        <v>0.16005108242460578</v>
      </c>
      <c r="N889" s="484">
        <v>0.3511331353882346</v>
      </c>
      <c r="O889" s="484">
        <v>1.0334147491887864</v>
      </c>
      <c r="P889" s="687"/>
      <c r="Q889" s="687"/>
      <c r="R889" s="715"/>
      <c r="S889" s="715"/>
      <c r="T889" s="715"/>
      <c r="U889" s="715"/>
      <c r="V889" s="687"/>
      <c r="W889" s="687"/>
      <c r="X889" s="484"/>
      <c r="Y889" s="484"/>
      <c r="Z889" s="484"/>
      <c r="AA889" s="484"/>
    </row>
    <row r="890" spans="1:27" x14ac:dyDescent="0.25">
      <c r="A890" s="390" t="s">
        <v>842</v>
      </c>
      <c r="B890" s="69" t="s">
        <v>86</v>
      </c>
      <c r="C890" s="69" t="s">
        <v>84</v>
      </c>
      <c r="D890" s="68" t="s">
        <v>116</v>
      </c>
      <c r="E890" s="390" t="s">
        <v>526</v>
      </c>
      <c r="F890" s="390" t="s">
        <v>272</v>
      </c>
      <c r="G890" s="687">
        <v>120</v>
      </c>
      <c r="H890" s="687">
        <v>2971.099853515625</v>
      </c>
      <c r="I890" s="739">
        <v>0.75100207328796387</v>
      </c>
      <c r="J890" s="687">
        <v>1357</v>
      </c>
      <c r="K890" s="687">
        <v>821</v>
      </c>
      <c r="L890" s="484">
        <v>0.47185576702602439</v>
      </c>
      <c r="M890" s="484">
        <v>2.7483270157898677E-2</v>
      </c>
      <c r="N890" s="484">
        <v>0.41793037403307082</v>
      </c>
      <c r="O890" s="484">
        <v>0.52578116001897801</v>
      </c>
      <c r="P890" s="687">
        <v>16</v>
      </c>
      <c r="Q890" s="687">
        <v>7</v>
      </c>
      <c r="R890" s="715">
        <v>0.47624182912762408</v>
      </c>
      <c r="S890" s="715">
        <v>0.14093584401535314</v>
      </c>
      <c r="T890" s="715">
        <v>0.17584418844801647</v>
      </c>
      <c r="U890" s="715">
        <v>0.77663946980723164</v>
      </c>
      <c r="V890" s="687">
        <v>1373</v>
      </c>
      <c r="W890" s="687">
        <v>192</v>
      </c>
      <c r="X890" s="484">
        <v>0.47190838730795276</v>
      </c>
      <c r="Y890" s="484">
        <v>2.7479400754844448E-2</v>
      </c>
      <c r="Z890" s="484">
        <v>0.4179905865367089</v>
      </c>
      <c r="AA890" s="716">
        <v>0.52582618807919657</v>
      </c>
    </row>
    <row r="891" spans="1:27" x14ac:dyDescent="0.25">
      <c r="A891" s="390" t="s">
        <v>842</v>
      </c>
      <c r="B891" s="69" t="s">
        <v>86</v>
      </c>
      <c r="C891" s="69" t="s">
        <v>84</v>
      </c>
      <c r="D891" s="68" t="s">
        <v>116</v>
      </c>
      <c r="E891" s="390" t="s">
        <v>526</v>
      </c>
      <c r="F891" s="390" t="s">
        <v>278</v>
      </c>
      <c r="G891" s="687">
        <v>120</v>
      </c>
      <c r="H891" s="687">
        <v>3116.5</v>
      </c>
      <c r="I891" s="739">
        <v>0.22763410210609436</v>
      </c>
      <c r="J891" s="687">
        <v>283</v>
      </c>
      <c r="K891" s="687">
        <v>125</v>
      </c>
      <c r="L891" s="484">
        <v>0.26275042696975037</v>
      </c>
      <c r="M891" s="484">
        <v>4.0063601836561512E-2</v>
      </c>
      <c r="N891" s="484">
        <v>0.18384827347569688</v>
      </c>
      <c r="O891" s="484">
        <v>0.34165258046380387</v>
      </c>
      <c r="P891" s="687">
        <v>3</v>
      </c>
      <c r="Q891" s="687">
        <v>1</v>
      </c>
      <c r="R891" s="715"/>
      <c r="S891" s="715"/>
      <c r="T891" s="715"/>
      <c r="U891" s="715"/>
      <c r="V891" s="687">
        <v>286</v>
      </c>
      <c r="W891" s="687">
        <v>40</v>
      </c>
      <c r="X891" s="484">
        <v>0.26602437680416852</v>
      </c>
      <c r="Y891" s="484">
        <v>4.0165633584914984E-2</v>
      </c>
      <c r="Z891" s="484">
        <v>0.18692127970293029</v>
      </c>
      <c r="AA891" s="716">
        <v>0.34512747390540677</v>
      </c>
    </row>
    <row r="892" spans="1:27" x14ac:dyDescent="0.25">
      <c r="A892" s="390" t="s">
        <v>842</v>
      </c>
      <c r="B892" s="69" t="s">
        <v>86</v>
      </c>
      <c r="C892" s="69" t="s">
        <v>84</v>
      </c>
      <c r="D892" s="68" t="s">
        <v>117</v>
      </c>
      <c r="E892" s="390" t="s">
        <v>524</v>
      </c>
      <c r="F892" s="390" t="s">
        <v>272</v>
      </c>
      <c r="G892" s="687" t="s">
        <v>445</v>
      </c>
      <c r="H892" s="687"/>
      <c r="I892" s="739"/>
      <c r="J892" s="687"/>
      <c r="K892" s="687"/>
      <c r="L892" s="484"/>
      <c r="M892" s="484"/>
      <c r="N892" s="484"/>
      <c r="O892" s="484"/>
      <c r="P892" s="687"/>
      <c r="Q892" s="687"/>
      <c r="R892" s="715"/>
      <c r="S892" s="715"/>
      <c r="T892" s="715"/>
      <c r="U892" s="715"/>
      <c r="V892" s="687"/>
      <c r="W892" s="687"/>
      <c r="X892" s="484"/>
      <c r="Y892" s="484"/>
      <c r="Z892" s="484"/>
      <c r="AA892" s="484"/>
    </row>
    <row r="893" spans="1:27" x14ac:dyDescent="0.25">
      <c r="A893" s="390" t="s">
        <v>842</v>
      </c>
      <c r="B893" s="69" t="s">
        <v>86</v>
      </c>
      <c r="C893" s="69" t="s">
        <v>84</v>
      </c>
      <c r="D893" s="68" t="s">
        <v>117</v>
      </c>
      <c r="E893" s="390" t="s">
        <v>524</v>
      </c>
      <c r="F893" s="390" t="s">
        <v>278</v>
      </c>
      <c r="G893" s="687" t="s">
        <v>445</v>
      </c>
      <c r="H893" s="687"/>
      <c r="I893" s="739"/>
      <c r="J893" s="687"/>
      <c r="K893" s="687"/>
      <c r="L893" s="484"/>
      <c r="M893" s="484"/>
      <c r="N893" s="484"/>
      <c r="O893" s="484"/>
      <c r="P893" s="687"/>
      <c r="Q893" s="687"/>
      <c r="R893" s="715"/>
      <c r="S893" s="715"/>
      <c r="T893" s="715"/>
      <c r="U893" s="715"/>
      <c r="V893" s="687"/>
      <c r="W893" s="687"/>
      <c r="X893" s="484"/>
      <c r="Y893" s="484"/>
      <c r="Z893" s="484"/>
      <c r="AA893" s="484"/>
    </row>
    <row r="894" spans="1:27" x14ac:dyDescent="0.25">
      <c r="A894" s="390" t="s">
        <v>842</v>
      </c>
      <c r="B894" s="69" t="s">
        <v>86</v>
      </c>
      <c r="C894" s="69" t="s">
        <v>84</v>
      </c>
      <c r="D894" s="68" t="s">
        <v>117</v>
      </c>
      <c r="E894" s="390" t="s">
        <v>526</v>
      </c>
      <c r="F894" s="390" t="s">
        <v>272</v>
      </c>
      <c r="G894" s="687" t="s">
        <v>445</v>
      </c>
      <c r="H894" s="687"/>
      <c r="I894" s="739"/>
      <c r="J894" s="687"/>
      <c r="K894" s="687"/>
      <c r="L894" s="484"/>
      <c r="M894" s="484"/>
      <c r="N894" s="484"/>
      <c r="O894" s="484"/>
      <c r="P894" s="687"/>
      <c r="Q894" s="687"/>
      <c r="R894" s="715"/>
      <c r="S894" s="715"/>
      <c r="T894" s="715"/>
      <c r="U894" s="715"/>
      <c r="V894" s="687"/>
      <c r="W894" s="687"/>
      <c r="X894" s="484"/>
      <c r="Y894" s="484"/>
      <c r="Z894" s="484"/>
      <c r="AA894" s="484"/>
    </row>
    <row r="895" spans="1:27" x14ac:dyDescent="0.25">
      <c r="A895" s="390" t="s">
        <v>842</v>
      </c>
      <c r="B895" s="69" t="s">
        <v>86</v>
      </c>
      <c r="C895" s="69" t="s">
        <v>84</v>
      </c>
      <c r="D895" s="68" t="s">
        <v>117</v>
      </c>
      <c r="E895" s="390" t="s">
        <v>526</v>
      </c>
      <c r="F895" s="390" t="s">
        <v>278</v>
      </c>
      <c r="G895" s="687" t="s">
        <v>445</v>
      </c>
      <c r="H895" s="687"/>
      <c r="I895" s="739"/>
      <c r="J895" s="687"/>
      <c r="K895" s="687"/>
      <c r="L895" s="484"/>
      <c r="M895" s="484"/>
      <c r="N895" s="484"/>
      <c r="O895" s="484"/>
      <c r="P895" s="687"/>
      <c r="Q895" s="687"/>
      <c r="R895" s="715"/>
      <c r="S895" s="715"/>
      <c r="T895" s="715"/>
      <c r="U895" s="715"/>
      <c r="V895" s="687"/>
      <c r="W895" s="687"/>
      <c r="X895" s="484"/>
      <c r="Y895" s="484"/>
      <c r="Z895" s="484"/>
      <c r="AA895" s="484"/>
    </row>
    <row r="896" spans="1:27" x14ac:dyDescent="0.25">
      <c r="A896" s="392" t="s">
        <v>842</v>
      </c>
      <c r="B896" s="14" t="s">
        <v>86</v>
      </c>
      <c r="C896" s="392" t="s">
        <v>25</v>
      </c>
      <c r="D896" s="16" t="s">
        <v>116</v>
      </c>
      <c r="E896" s="14" t="s">
        <v>277</v>
      </c>
      <c r="F896" s="14" t="s">
        <v>280</v>
      </c>
      <c r="G896" s="616">
        <v>120</v>
      </c>
      <c r="H896" s="616">
        <v>1231.7999267578125</v>
      </c>
      <c r="I896" s="738">
        <v>0.69581735134124756</v>
      </c>
      <c r="J896" s="616">
        <v>594</v>
      </c>
      <c r="K896" s="616">
        <v>236</v>
      </c>
      <c r="L896" s="487">
        <v>0.33418009764541129</v>
      </c>
      <c r="M896" s="487">
        <v>3.3423843246269846E-2</v>
      </c>
      <c r="N896" s="487">
        <v>0.26849661403667607</v>
      </c>
      <c r="O896" s="487">
        <v>0.39986358125414651</v>
      </c>
      <c r="P896" s="616">
        <v>4</v>
      </c>
      <c r="Q896" s="616">
        <v>3</v>
      </c>
      <c r="R896" s="617"/>
      <c r="S896" s="617"/>
      <c r="T896" s="617"/>
      <c r="U896" s="617"/>
      <c r="V896" s="616">
        <v>598</v>
      </c>
      <c r="W896" s="616">
        <v>239</v>
      </c>
      <c r="X896" s="487">
        <v>0.33547708509141777</v>
      </c>
      <c r="Y896" s="487">
        <v>3.3400963174066559E-2</v>
      </c>
      <c r="Z896" s="487">
        <v>0.26983856467965717</v>
      </c>
      <c r="AA896" s="487">
        <v>0.40111560550317837</v>
      </c>
    </row>
    <row r="897" spans="1:27" x14ac:dyDescent="0.25">
      <c r="A897" s="392" t="s">
        <v>842</v>
      </c>
      <c r="B897" s="14" t="s">
        <v>86</v>
      </c>
      <c r="C897" s="392" t="s">
        <v>25</v>
      </c>
      <c r="D897" s="16" t="s">
        <v>117</v>
      </c>
      <c r="E897" s="14" t="s">
        <v>277</v>
      </c>
      <c r="F897" s="14" t="s">
        <v>280</v>
      </c>
      <c r="G897" s="616" t="s">
        <v>445</v>
      </c>
      <c r="H897" s="616"/>
      <c r="I897" s="738"/>
      <c r="J897" s="616"/>
      <c r="K897" s="616"/>
      <c r="L897" s="487"/>
      <c r="M897" s="487"/>
      <c r="N897" s="487"/>
      <c r="O897" s="487"/>
      <c r="P897" s="616"/>
      <c r="Q897" s="616"/>
      <c r="R897" s="617"/>
      <c r="S897" s="617"/>
      <c r="T897" s="617"/>
      <c r="U897" s="617"/>
      <c r="V897" s="616"/>
      <c r="W897" s="616"/>
      <c r="X897" s="487"/>
      <c r="Y897" s="487"/>
      <c r="Z897" s="487"/>
      <c r="AA897" s="487"/>
    </row>
    <row r="898" spans="1:27" x14ac:dyDescent="0.25">
      <c r="A898" s="392" t="s">
        <v>842</v>
      </c>
      <c r="B898" s="14" t="s">
        <v>86</v>
      </c>
      <c r="C898" s="392" t="s">
        <v>87</v>
      </c>
      <c r="D898" s="16" t="s">
        <v>116</v>
      </c>
      <c r="E898" s="14" t="s">
        <v>277</v>
      </c>
      <c r="F898" s="14" t="s">
        <v>280</v>
      </c>
      <c r="G898" s="616">
        <v>120</v>
      </c>
      <c r="H898" s="616">
        <v>2493.39990234375</v>
      </c>
      <c r="I898" s="738">
        <v>0.30418261885643005</v>
      </c>
      <c r="J898" s="616">
        <v>1123</v>
      </c>
      <c r="K898" s="616">
        <v>756</v>
      </c>
      <c r="L898" s="487">
        <v>0.63441419364665197</v>
      </c>
      <c r="M898" s="487">
        <v>2.1027166986823428E-2</v>
      </c>
      <c r="N898" s="487">
        <v>0.59314924089907861</v>
      </c>
      <c r="O898" s="487">
        <v>0.67567914639422533</v>
      </c>
      <c r="P898" s="616">
        <v>15</v>
      </c>
      <c r="Q898" s="616">
        <v>5</v>
      </c>
      <c r="R898" s="617">
        <v>0.40529032666700682</v>
      </c>
      <c r="S898" s="617">
        <v>0.14743295605411891</v>
      </c>
      <c r="T898" s="617">
        <v>8.9078085161762077E-2</v>
      </c>
      <c r="U898" s="617">
        <v>0.72150256817225156</v>
      </c>
      <c r="V898" s="616">
        <v>1138</v>
      </c>
      <c r="W898" s="616">
        <v>239</v>
      </c>
      <c r="X898" s="487">
        <v>0.63402730144858432</v>
      </c>
      <c r="Y898" s="487">
        <v>2.1014433905129252E-2</v>
      </c>
      <c r="Z898" s="487">
        <v>0.59278733685156726</v>
      </c>
      <c r="AA898" s="487">
        <v>0.67526726604560139</v>
      </c>
    </row>
    <row r="899" spans="1:27" x14ac:dyDescent="0.25">
      <c r="A899" s="392" t="s">
        <v>842</v>
      </c>
      <c r="B899" s="14" t="s">
        <v>86</v>
      </c>
      <c r="C899" s="392" t="s">
        <v>87</v>
      </c>
      <c r="D899" s="16" t="s">
        <v>117</v>
      </c>
      <c r="E899" s="14" t="s">
        <v>277</v>
      </c>
      <c r="F899" s="14" t="s">
        <v>280</v>
      </c>
      <c r="G899" s="616" t="s">
        <v>445</v>
      </c>
      <c r="H899" s="616"/>
      <c r="I899" s="738"/>
      <c r="J899" s="616"/>
      <c r="K899" s="616"/>
      <c r="L899" s="487"/>
      <c r="M899" s="487"/>
      <c r="N899" s="487"/>
      <c r="O899" s="487"/>
      <c r="P899" s="616"/>
      <c r="Q899" s="616"/>
      <c r="R899" s="617"/>
      <c r="S899" s="617"/>
      <c r="T899" s="617"/>
      <c r="U899" s="617"/>
      <c r="V899" s="616"/>
      <c r="W899" s="616"/>
      <c r="X899" s="487"/>
      <c r="Y899" s="487"/>
      <c r="Z899" s="487"/>
      <c r="AA899" s="487"/>
    </row>
    <row r="900" spans="1:27" x14ac:dyDescent="0.25">
      <c r="A900" s="392" t="s">
        <v>842</v>
      </c>
      <c r="B900" s="14" t="s">
        <v>86</v>
      </c>
      <c r="C900" s="392" t="s">
        <v>25</v>
      </c>
      <c r="D900" s="14" t="s">
        <v>115</v>
      </c>
      <c r="E900" s="16" t="s">
        <v>525</v>
      </c>
      <c r="F900" s="14" t="s">
        <v>280</v>
      </c>
      <c r="G900" s="689">
        <v>120</v>
      </c>
      <c r="H900" s="616">
        <v>159.79998779296875</v>
      </c>
      <c r="I900" s="728">
        <v>1.1575E-2</v>
      </c>
      <c r="J900" s="689">
        <v>13</v>
      </c>
      <c r="K900" s="689">
        <v>5</v>
      </c>
      <c r="L900" s="794"/>
      <c r="M900" s="794"/>
      <c r="N900" s="794"/>
      <c r="O900" s="794"/>
      <c r="P900" s="616"/>
      <c r="Q900" s="616"/>
      <c r="R900" s="617"/>
      <c r="S900" s="617"/>
      <c r="T900" s="617"/>
      <c r="U900" s="617"/>
      <c r="V900" s="616"/>
      <c r="W900" s="616"/>
      <c r="X900" s="487"/>
      <c r="Y900" s="487"/>
      <c r="Z900" s="487"/>
      <c r="AA900" s="487"/>
    </row>
    <row r="901" spans="1:27" x14ac:dyDescent="0.25">
      <c r="A901" s="392" t="s">
        <v>842</v>
      </c>
      <c r="B901" s="14" t="s">
        <v>86</v>
      </c>
      <c r="C901" s="392" t="s">
        <v>25</v>
      </c>
      <c r="D901" s="14" t="s">
        <v>115</v>
      </c>
      <c r="E901" s="16" t="s">
        <v>527</v>
      </c>
      <c r="F901" s="14" t="s">
        <v>280</v>
      </c>
      <c r="G901" s="689">
        <v>120</v>
      </c>
      <c r="H901" s="616">
        <v>1158.199951171875</v>
      </c>
      <c r="I901" s="738">
        <v>0.68424201011657715</v>
      </c>
      <c r="J901" s="616">
        <v>579</v>
      </c>
      <c r="K901" s="616">
        <v>229</v>
      </c>
      <c r="L901" s="487">
        <v>0.33298594839398044</v>
      </c>
      <c r="M901" s="487">
        <v>3.3813584359888696E-2</v>
      </c>
      <c r="N901" s="487">
        <v>0.26653341395346791</v>
      </c>
      <c r="O901" s="487">
        <v>0.39943848283449296</v>
      </c>
      <c r="P901" s="616">
        <v>4</v>
      </c>
      <c r="Q901" s="616">
        <v>3</v>
      </c>
      <c r="R901" s="617"/>
      <c r="S901" s="617"/>
      <c r="T901" s="617"/>
      <c r="U901" s="617"/>
      <c r="V901" s="616">
        <v>583</v>
      </c>
      <c r="W901" s="616">
        <v>232</v>
      </c>
      <c r="X901" s="487">
        <v>0.33430487708394424</v>
      </c>
      <c r="Y901" s="487">
        <v>3.3790030800864693E-2</v>
      </c>
      <c r="Z901" s="487">
        <v>0.26789863154541793</v>
      </c>
      <c r="AA901" s="717">
        <v>0.40071112262247055</v>
      </c>
    </row>
    <row r="902" spans="1:27" x14ac:dyDescent="0.25">
      <c r="A902" s="392" t="s">
        <v>842</v>
      </c>
      <c r="B902" s="14" t="s">
        <v>86</v>
      </c>
      <c r="C902" s="392" t="s">
        <v>87</v>
      </c>
      <c r="D902" s="14" t="s">
        <v>115</v>
      </c>
      <c r="E902" s="16" t="s">
        <v>525</v>
      </c>
      <c r="F902" s="14" t="s">
        <v>280</v>
      </c>
      <c r="G902" s="689">
        <v>120</v>
      </c>
      <c r="H902" s="616">
        <v>169.80000305175781</v>
      </c>
      <c r="I902" s="728">
        <v>9.6190000000000008E-3</v>
      </c>
      <c r="J902" s="689">
        <v>56</v>
      </c>
      <c r="K902" s="689">
        <v>35</v>
      </c>
      <c r="L902" s="794">
        <v>0.685917</v>
      </c>
      <c r="M902" s="794">
        <v>8.4436999999999998E-2</v>
      </c>
      <c r="N902" s="794">
        <v>0.51551599999999997</v>
      </c>
      <c r="O902" s="794">
        <v>0.85631900000000005</v>
      </c>
      <c r="P902" s="616"/>
      <c r="Q902" s="616"/>
      <c r="R902" s="617"/>
      <c r="S902" s="617"/>
      <c r="T902" s="617"/>
      <c r="U902" s="617"/>
      <c r="V902" s="616"/>
      <c r="W902" s="616"/>
      <c r="X902" s="487"/>
      <c r="Y902" s="487"/>
      <c r="Z902" s="487"/>
      <c r="AA902" s="487"/>
    </row>
    <row r="903" spans="1:27" x14ac:dyDescent="0.25">
      <c r="A903" s="392" t="s">
        <v>842</v>
      </c>
      <c r="B903" s="14" t="s">
        <v>86</v>
      </c>
      <c r="C903" s="392" t="s">
        <v>87</v>
      </c>
      <c r="D903" s="14" t="s">
        <v>115</v>
      </c>
      <c r="E903" s="16" t="s">
        <v>527</v>
      </c>
      <c r="F903" s="14" t="s">
        <v>280</v>
      </c>
      <c r="G903" s="689">
        <v>120</v>
      </c>
      <c r="H903" s="616">
        <v>2432</v>
      </c>
      <c r="I903" s="738">
        <v>0.29439419507980347</v>
      </c>
      <c r="J903" s="616">
        <v>1061</v>
      </c>
      <c r="K903" s="616">
        <v>717</v>
      </c>
      <c r="L903" s="487">
        <v>0.63293591429487972</v>
      </c>
      <c r="M903" s="487">
        <v>2.1631108327961477E-2</v>
      </c>
      <c r="N903" s="487">
        <v>0.5904830076581391</v>
      </c>
      <c r="O903" s="487">
        <v>0.67538882093162034</v>
      </c>
      <c r="P903" s="616">
        <v>15</v>
      </c>
      <c r="Q903" s="616">
        <v>5</v>
      </c>
      <c r="R903" s="617">
        <v>0.40694540651678734</v>
      </c>
      <c r="S903" s="617">
        <v>0.14774560129638417</v>
      </c>
      <c r="T903" s="617">
        <v>9.0062607657891203E-2</v>
      </c>
      <c r="U903" s="617">
        <v>0.72382820537568349</v>
      </c>
      <c r="V903" s="616">
        <v>1076</v>
      </c>
      <c r="W903" s="616">
        <v>232</v>
      </c>
      <c r="X903" s="487">
        <v>0.63253615816959796</v>
      </c>
      <c r="Y903" s="487">
        <v>2.1617944700442055E-2</v>
      </c>
      <c r="Z903" s="487">
        <v>0.59010908628166492</v>
      </c>
      <c r="AA903" s="717">
        <v>0.67496323005753101</v>
      </c>
    </row>
    <row r="904" spans="1:27" x14ac:dyDescent="0.25">
      <c r="A904" s="392" t="s">
        <v>842</v>
      </c>
      <c r="B904" s="14" t="s">
        <v>86</v>
      </c>
      <c r="C904" s="392" t="s">
        <v>25</v>
      </c>
      <c r="D904" s="14" t="s">
        <v>115</v>
      </c>
      <c r="E904" s="14" t="s">
        <v>277</v>
      </c>
      <c r="F904" s="16" t="s">
        <v>276</v>
      </c>
      <c r="G904" s="689">
        <v>120</v>
      </c>
      <c r="H904" s="616">
        <v>842.5999755859375</v>
      </c>
      <c r="I904" s="738">
        <v>0.51264417171478271</v>
      </c>
      <c r="J904" s="616">
        <v>455</v>
      </c>
      <c r="K904" s="616">
        <v>194</v>
      </c>
      <c r="L904" s="487">
        <v>0.38232541376310292</v>
      </c>
      <c r="M904" s="487">
        <v>4.0226026456819476E-2</v>
      </c>
      <c r="N904" s="487">
        <v>0.30320629412748568</v>
      </c>
      <c r="O904" s="487">
        <v>0.46144453339872016</v>
      </c>
      <c r="P904" s="616">
        <v>2</v>
      </c>
      <c r="Q904" s="616">
        <v>2</v>
      </c>
      <c r="R904" s="617"/>
      <c r="S904" s="617"/>
      <c r="T904" s="617"/>
      <c r="U904" s="617"/>
      <c r="V904" s="616">
        <v>457</v>
      </c>
      <c r="W904" s="616">
        <v>196</v>
      </c>
      <c r="X904" s="487">
        <v>0.38263206665126492</v>
      </c>
      <c r="Y904" s="487">
        <v>4.0218071465240819E-2</v>
      </c>
      <c r="Z904" s="487">
        <v>0.3035285934014792</v>
      </c>
      <c r="AA904" s="717">
        <v>0.46173553990105065</v>
      </c>
    </row>
    <row r="905" spans="1:27" x14ac:dyDescent="0.25">
      <c r="A905" s="392" t="s">
        <v>842</v>
      </c>
      <c r="B905" s="14" t="s">
        <v>86</v>
      </c>
      <c r="C905" s="392" t="s">
        <v>25</v>
      </c>
      <c r="D905" s="14" t="s">
        <v>115</v>
      </c>
      <c r="E905" s="14" t="s">
        <v>277</v>
      </c>
      <c r="F905" s="16" t="s">
        <v>279</v>
      </c>
      <c r="G905" s="689">
        <v>120</v>
      </c>
      <c r="H905" s="616">
        <v>168.29998779296875</v>
      </c>
      <c r="I905" s="738">
        <v>0.18317317962646484</v>
      </c>
      <c r="J905" s="616">
        <v>137</v>
      </c>
      <c r="K905" s="616">
        <v>40</v>
      </c>
      <c r="L905" s="487">
        <v>0.19943648538260661</v>
      </c>
      <c r="M905" s="487">
        <v>4.4758920742850747E-2</v>
      </c>
      <c r="N905" s="487">
        <v>0.11074369595602337</v>
      </c>
      <c r="O905" s="487">
        <v>0.28812927480918982</v>
      </c>
      <c r="P905" s="616">
        <v>2</v>
      </c>
      <c r="Q905" s="616">
        <v>1</v>
      </c>
      <c r="R905" s="617"/>
      <c r="S905" s="617"/>
      <c r="T905" s="617"/>
      <c r="U905" s="617"/>
      <c r="V905" s="616">
        <v>139</v>
      </c>
      <c r="W905" s="616">
        <v>41</v>
      </c>
      <c r="X905" s="487">
        <v>0.20350510808688946</v>
      </c>
      <c r="Y905" s="487">
        <v>4.4906704638328847E-2</v>
      </c>
      <c r="Z905" s="487">
        <v>0.11451947500579579</v>
      </c>
      <c r="AA905" s="717">
        <v>0.29249074116798313</v>
      </c>
    </row>
    <row r="906" spans="1:27" x14ac:dyDescent="0.25">
      <c r="A906" s="392" t="s">
        <v>842</v>
      </c>
      <c r="B906" s="14" t="s">
        <v>86</v>
      </c>
      <c r="C906" s="392" t="s">
        <v>87</v>
      </c>
      <c r="D906" s="14" t="s">
        <v>115</v>
      </c>
      <c r="E906" s="14" t="s">
        <v>277</v>
      </c>
      <c r="F906" s="16" t="s">
        <v>276</v>
      </c>
      <c r="G906" s="689">
        <v>120</v>
      </c>
      <c r="H906" s="616">
        <v>1779.300048828125</v>
      </c>
      <c r="I906" s="738">
        <v>0.2562279999256134</v>
      </c>
      <c r="J906" s="616">
        <v>950</v>
      </c>
      <c r="K906" s="616">
        <v>653</v>
      </c>
      <c r="L906" s="487">
        <v>0.65333123351022959</v>
      </c>
      <c r="M906" s="487">
        <v>2.2561915303765018E-2</v>
      </c>
      <c r="N906" s="487">
        <v>0.60904309640758325</v>
      </c>
      <c r="O906" s="487">
        <v>0.69761937061287593</v>
      </c>
      <c r="P906" s="616">
        <v>14</v>
      </c>
      <c r="Q906" s="616">
        <v>5</v>
      </c>
      <c r="R906" s="617"/>
      <c r="S906" s="617"/>
      <c r="T906" s="617"/>
      <c r="U906" s="617"/>
      <c r="V906" s="616">
        <v>964</v>
      </c>
      <c r="W906" s="616">
        <v>196</v>
      </c>
      <c r="X906" s="487">
        <v>0.65287193212898675</v>
      </c>
      <c r="Y906" s="487">
        <v>2.2546672346944008E-2</v>
      </c>
      <c r="Z906" s="487">
        <v>0.60861371634075234</v>
      </c>
      <c r="AA906" s="717">
        <v>0.69713014791722117</v>
      </c>
    </row>
    <row r="907" spans="1:27" x14ac:dyDescent="0.25">
      <c r="A907" s="392" t="s">
        <v>842</v>
      </c>
      <c r="B907" s="14" t="s">
        <v>86</v>
      </c>
      <c r="C907" s="392" t="s">
        <v>87</v>
      </c>
      <c r="D907" s="14" t="s">
        <v>115</v>
      </c>
      <c r="E907" s="14" t="s">
        <v>277</v>
      </c>
      <c r="F907" s="16" t="s">
        <v>279</v>
      </c>
      <c r="G907" s="689">
        <v>120</v>
      </c>
      <c r="H907" s="616">
        <v>710.39996337890625</v>
      </c>
      <c r="I907" s="738">
        <v>4.7954600304365158E-2</v>
      </c>
      <c r="J907" s="616">
        <v>168</v>
      </c>
      <c r="K907" s="616">
        <v>100</v>
      </c>
      <c r="L907" s="487">
        <v>0.53588464362923427</v>
      </c>
      <c r="M907" s="487">
        <v>5.599067357638985E-2</v>
      </c>
      <c r="N907" s="487">
        <v>0.42528696556588974</v>
      </c>
      <c r="O907" s="487">
        <v>0.6464823216925788</v>
      </c>
      <c r="P907" s="616">
        <v>1</v>
      </c>
      <c r="Q907" s="616">
        <v>0</v>
      </c>
      <c r="R907" s="617"/>
      <c r="S907" s="617"/>
      <c r="T907" s="617"/>
      <c r="U907" s="617"/>
      <c r="V907" s="616">
        <v>169</v>
      </c>
      <c r="W907" s="616">
        <v>41</v>
      </c>
      <c r="X907" s="487">
        <v>0.53588464362923427</v>
      </c>
      <c r="Y907" s="487">
        <v>5.599067357638985E-2</v>
      </c>
      <c r="Z907" s="487">
        <v>0.42528696556588974</v>
      </c>
      <c r="AA907" s="717">
        <v>0.6464823216925788</v>
      </c>
    </row>
    <row r="908" spans="1:27" x14ac:dyDescent="0.25">
      <c r="A908" s="392" t="s">
        <v>842</v>
      </c>
      <c r="B908" s="14" t="s">
        <v>86</v>
      </c>
      <c r="C908" s="14" t="s">
        <v>84</v>
      </c>
      <c r="D908" s="14" t="s">
        <v>115</v>
      </c>
      <c r="E908" s="16" t="s">
        <v>525</v>
      </c>
      <c r="F908" s="16" t="s">
        <v>276</v>
      </c>
      <c r="G908" s="689">
        <v>120</v>
      </c>
      <c r="H908" s="616">
        <v>18.399999618530273</v>
      </c>
      <c r="I908" s="738">
        <v>1.7700748518109322E-2</v>
      </c>
      <c r="J908" s="616">
        <v>47</v>
      </c>
      <c r="K908" s="616">
        <v>25</v>
      </c>
      <c r="L908" s="487">
        <v>0.50080585545126255</v>
      </c>
      <c r="M908" s="487">
        <v>0.14238146460063594</v>
      </c>
      <c r="N908" s="487">
        <v>0.21145190578800493</v>
      </c>
      <c r="O908" s="487">
        <v>0.79015980511452022</v>
      </c>
      <c r="P908" s="616">
        <v>3</v>
      </c>
      <c r="Q908" s="616">
        <v>1</v>
      </c>
      <c r="R908" s="617"/>
      <c r="S908" s="617"/>
      <c r="T908" s="617"/>
      <c r="U908" s="617"/>
      <c r="V908" s="616">
        <v>47</v>
      </c>
      <c r="W908" s="616">
        <v>4</v>
      </c>
      <c r="X908" s="487">
        <v>0.50080585545126255</v>
      </c>
      <c r="Y908" s="487">
        <v>0.14238146460063594</v>
      </c>
      <c r="Z908" s="487">
        <v>0.21145190578800493</v>
      </c>
      <c r="AA908" s="717">
        <v>0.79015980511452022</v>
      </c>
    </row>
    <row r="909" spans="1:27" x14ac:dyDescent="0.25">
      <c r="A909" s="392" t="s">
        <v>842</v>
      </c>
      <c r="B909" s="14" t="s">
        <v>86</v>
      </c>
      <c r="C909" s="14" t="s">
        <v>84</v>
      </c>
      <c r="D909" s="14" t="s">
        <v>115</v>
      </c>
      <c r="E909" s="16" t="s">
        <v>525</v>
      </c>
      <c r="F909" s="16" t="s">
        <v>279</v>
      </c>
      <c r="G909" s="689">
        <v>120</v>
      </c>
      <c r="H909" s="616">
        <v>4.6999998092651367</v>
      </c>
      <c r="I909" s="738">
        <v>3.493699012324214E-3</v>
      </c>
      <c r="J909" s="616">
        <v>22</v>
      </c>
      <c r="K909" s="616">
        <v>15</v>
      </c>
      <c r="L909" s="487"/>
      <c r="M909" s="487"/>
      <c r="N909" s="487"/>
      <c r="O909" s="487"/>
      <c r="P909" s="616"/>
      <c r="Q909" s="616"/>
      <c r="R909" s="617"/>
      <c r="S909" s="617"/>
      <c r="T909" s="617"/>
      <c r="U909" s="617"/>
      <c r="V909" s="616"/>
      <c r="W909" s="616"/>
      <c r="X909" s="487"/>
      <c r="Y909" s="487"/>
      <c r="Z909" s="487"/>
      <c r="AA909" s="487"/>
    </row>
    <row r="910" spans="1:27" x14ac:dyDescent="0.25">
      <c r="A910" s="392" t="s">
        <v>842</v>
      </c>
      <c r="B910" s="14" t="s">
        <v>86</v>
      </c>
      <c r="C910" s="14" t="s">
        <v>84</v>
      </c>
      <c r="D910" s="14" t="s">
        <v>115</v>
      </c>
      <c r="E910" s="16" t="s">
        <v>527</v>
      </c>
      <c r="F910" s="16" t="s">
        <v>276</v>
      </c>
      <c r="G910" s="689">
        <v>120</v>
      </c>
      <c r="H910" s="616">
        <v>2971.099853515625</v>
      </c>
      <c r="I910" s="738">
        <v>0.75100207328796387</v>
      </c>
      <c r="J910" s="616">
        <v>1357</v>
      </c>
      <c r="K910" s="616">
        <v>821</v>
      </c>
      <c r="L910" s="487">
        <v>0.47185576702602439</v>
      </c>
      <c r="M910" s="487">
        <v>2.7483270157898677E-2</v>
      </c>
      <c r="N910" s="487">
        <v>0.41793037403307082</v>
      </c>
      <c r="O910" s="487">
        <v>0.52578116001897801</v>
      </c>
      <c r="P910" s="616">
        <v>16</v>
      </c>
      <c r="Q910" s="616">
        <v>7</v>
      </c>
      <c r="R910" s="617">
        <v>0.47624182912762408</v>
      </c>
      <c r="S910" s="617">
        <v>0.14093584401535314</v>
      </c>
      <c r="T910" s="617">
        <v>0.17584418844801647</v>
      </c>
      <c r="U910" s="617">
        <v>0.77663946980723164</v>
      </c>
      <c r="V910" s="616">
        <v>1373</v>
      </c>
      <c r="W910" s="616">
        <v>192</v>
      </c>
      <c r="X910" s="487">
        <v>0.47190838730795276</v>
      </c>
      <c r="Y910" s="487">
        <v>2.7479400754844448E-2</v>
      </c>
      <c r="Z910" s="487">
        <v>0.4179905865367089</v>
      </c>
      <c r="AA910" s="717">
        <v>0.52582618807919657</v>
      </c>
    </row>
    <row r="911" spans="1:27" x14ac:dyDescent="0.25">
      <c r="A911" s="392" t="s">
        <v>842</v>
      </c>
      <c r="B911" s="14" t="s">
        <v>86</v>
      </c>
      <c r="C911" s="14" t="s">
        <v>84</v>
      </c>
      <c r="D911" s="14" t="s">
        <v>115</v>
      </c>
      <c r="E911" s="16" t="s">
        <v>527</v>
      </c>
      <c r="F911" s="16" t="s">
        <v>279</v>
      </c>
      <c r="G911" s="689">
        <v>120</v>
      </c>
      <c r="H911" s="616">
        <v>3116.5</v>
      </c>
      <c r="I911" s="738">
        <v>0.22763410210609436</v>
      </c>
      <c r="J911" s="616">
        <v>283</v>
      </c>
      <c r="K911" s="616">
        <v>125</v>
      </c>
      <c r="L911" s="487">
        <v>0.26275042696975037</v>
      </c>
      <c r="M911" s="487">
        <v>4.0063601836561512E-2</v>
      </c>
      <c r="N911" s="487">
        <v>0.18384827347569688</v>
      </c>
      <c r="O911" s="487">
        <v>0.34165258046380387</v>
      </c>
      <c r="P911" s="616">
        <v>3</v>
      </c>
      <c r="Q911" s="616">
        <v>1</v>
      </c>
      <c r="R911" s="617"/>
      <c r="S911" s="617"/>
      <c r="T911" s="617"/>
      <c r="U911" s="617"/>
      <c r="V911" s="616">
        <v>286</v>
      </c>
      <c r="W911" s="616">
        <v>40</v>
      </c>
      <c r="X911" s="487">
        <v>0.26602437680416852</v>
      </c>
      <c r="Y911" s="487">
        <v>4.0165633584914984E-2</v>
      </c>
      <c r="Z911" s="487">
        <v>0.18692127970293029</v>
      </c>
      <c r="AA911" s="717">
        <v>0.34512747390540677</v>
      </c>
    </row>
    <row r="912" spans="1:27" x14ac:dyDescent="0.25">
      <c r="A912" s="389" t="s">
        <v>842</v>
      </c>
      <c r="B912" s="20" t="s">
        <v>86</v>
      </c>
      <c r="C912" s="20" t="s">
        <v>84</v>
      </c>
      <c r="D912" s="20" t="s">
        <v>115</v>
      </c>
      <c r="E912" s="20" t="s">
        <v>277</v>
      </c>
      <c r="F912" s="17" t="s">
        <v>276</v>
      </c>
      <c r="G912" s="640">
        <v>120</v>
      </c>
      <c r="H912" s="614">
        <v>2621.89990234375</v>
      </c>
      <c r="I912" s="634">
        <v>0.76887220144271851</v>
      </c>
      <c r="J912" s="614">
        <v>1405</v>
      </c>
      <c r="K912" s="614">
        <v>847</v>
      </c>
      <c r="L912" s="494">
        <v>0.4726385790503419</v>
      </c>
      <c r="M912" s="494">
        <v>2.7030793752507512E-2</v>
      </c>
      <c r="N912" s="494">
        <v>0.4196028391298125</v>
      </c>
      <c r="O912" s="494">
        <v>0.52567431897087136</v>
      </c>
      <c r="P912" s="614">
        <v>16</v>
      </c>
      <c r="Q912" s="614">
        <v>7</v>
      </c>
      <c r="R912" s="615">
        <v>0.47624182912762408</v>
      </c>
      <c r="S912" s="615">
        <v>0.14093584401535314</v>
      </c>
      <c r="T912" s="615">
        <v>0.17584418844801647</v>
      </c>
      <c r="U912" s="615">
        <v>0.77663946980723164</v>
      </c>
      <c r="V912" s="614">
        <v>1421</v>
      </c>
      <c r="W912" s="614">
        <v>196</v>
      </c>
      <c r="X912" s="494">
        <v>0.47268997633329302</v>
      </c>
      <c r="Y912" s="494">
        <v>2.7027057160138871E-2</v>
      </c>
      <c r="Z912" s="494">
        <v>0.419661567789817</v>
      </c>
      <c r="AA912" s="653">
        <v>0.52571838487676903</v>
      </c>
    </row>
    <row r="913" spans="1:27" x14ac:dyDescent="0.25">
      <c r="A913" s="389" t="s">
        <v>842</v>
      </c>
      <c r="B913" s="20" t="s">
        <v>86</v>
      </c>
      <c r="C913" s="20" t="s">
        <v>84</v>
      </c>
      <c r="D913" s="20" t="s">
        <v>115</v>
      </c>
      <c r="E913" s="20" t="s">
        <v>277</v>
      </c>
      <c r="F913" s="17" t="s">
        <v>279</v>
      </c>
      <c r="G913" s="640">
        <v>120</v>
      </c>
      <c r="H913" s="614">
        <v>878.70001220703125</v>
      </c>
      <c r="I913" s="634">
        <v>0.23112779855728149</v>
      </c>
      <c r="J913" s="614">
        <v>305</v>
      </c>
      <c r="K913" s="614">
        <v>140</v>
      </c>
      <c r="L913" s="494">
        <v>0.26924305115311997</v>
      </c>
      <c r="M913" s="494">
        <v>3.9752967247781365E-2</v>
      </c>
      <c r="N913" s="494">
        <v>0.19097521593011044</v>
      </c>
      <c r="O913" s="494">
        <v>0.34751088637612948</v>
      </c>
      <c r="P913" s="614">
        <v>3</v>
      </c>
      <c r="Q913" s="614">
        <v>1</v>
      </c>
      <c r="R913" s="615"/>
      <c r="S913" s="615"/>
      <c r="T913" s="615"/>
      <c r="U913" s="615"/>
      <c r="V913" s="614">
        <v>308</v>
      </c>
      <c r="W913" s="614">
        <v>41</v>
      </c>
      <c r="X913" s="494">
        <v>0.27246751236791195</v>
      </c>
      <c r="Y913" s="494">
        <v>3.9853119309824624E-2</v>
      </c>
      <c r="Z913" s="494">
        <v>0.19400249223942384</v>
      </c>
      <c r="AA913" s="653">
        <v>0.35093253249640005</v>
      </c>
    </row>
    <row r="914" spans="1:27" x14ac:dyDescent="0.25">
      <c r="A914" s="389" t="s">
        <v>842</v>
      </c>
      <c r="B914" s="20" t="s">
        <v>86</v>
      </c>
      <c r="C914" s="20" t="s">
        <v>84</v>
      </c>
      <c r="D914" s="20" t="s">
        <v>115</v>
      </c>
      <c r="E914" s="17" t="s">
        <v>525</v>
      </c>
      <c r="F914" s="20" t="s">
        <v>280</v>
      </c>
      <c r="G914" s="640">
        <v>120</v>
      </c>
      <c r="H914" s="614">
        <v>329.5999755859375</v>
      </c>
      <c r="I914" s="626">
        <v>2.1194000000000001E-2</v>
      </c>
      <c r="J914" s="640">
        <v>69</v>
      </c>
      <c r="K914" s="640">
        <v>40</v>
      </c>
      <c r="L914" s="795">
        <v>0.53236799999999995</v>
      </c>
      <c r="M914" s="795">
        <v>0.121415</v>
      </c>
      <c r="N914" s="795">
        <v>0.28849799999999998</v>
      </c>
      <c r="O914" s="795">
        <v>0.77623699999999995</v>
      </c>
      <c r="P914" s="614"/>
      <c r="Q914" s="614"/>
      <c r="R914" s="615"/>
      <c r="S914" s="615"/>
      <c r="T914" s="615"/>
      <c r="U914" s="615"/>
      <c r="V914" s="614"/>
      <c r="W914" s="614"/>
      <c r="X914" s="494"/>
      <c r="Y914" s="494"/>
      <c r="Z914" s="494"/>
      <c r="AA914" s="494"/>
    </row>
    <row r="915" spans="1:27" x14ac:dyDescent="0.25">
      <c r="A915" s="389" t="s">
        <v>842</v>
      </c>
      <c r="B915" s="20" t="s">
        <v>86</v>
      </c>
      <c r="C915" s="20" t="s">
        <v>84</v>
      </c>
      <c r="D915" s="20" t="s">
        <v>115</v>
      </c>
      <c r="E915" s="17" t="s">
        <v>527</v>
      </c>
      <c r="F915" s="20" t="s">
        <v>280</v>
      </c>
      <c r="G915" s="640">
        <v>120</v>
      </c>
      <c r="H915" s="614">
        <v>3590.199951171875</v>
      </c>
      <c r="I915" s="634">
        <v>0.97863620519638062</v>
      </c>
      <c r="J915" s="614">
        <v>1640</v>
      </c>
      <c r="K915" s="614">
        <v>946</v>
      </c>
      <c r="L915" s="494">
        <v>0.42321715770742857</v>
      </c>
      <c r="M915" s="494">
        <v>2.4282434646994651E-2</v>
      </c>
      <c r="N915" s="494">
        <v>0.3755819418331568</v>
      </c>
      <c r="O915" s="494">
        <v>0.47085237358170035</v>
      </c>
      <c r="P915" s="614">
        <v>19</v>
      </c>
      <c r="Q915" s="614">
        <v>8</v>
      </c>
      <c r="R915" s="615">
        <v>0.41351227440331145</v>
      </c>
      <c r="S915" s="615">
        <v>0.14930379053398618</v>
      </c>
      <c r="T915" s="615">
        <v>9.9836650178928676E-2</v>
      </c>
      <c r="U915" s="615">
        <v>0.72718789862769428</v>
      </c>
      <c r="V915" s="614">
        <v>1659</v>
      </c>
      <c r="W915" s="614">
        <v>232</v>
      </c>
      <c r="X915" s="494">
        <v>0.42401907013822232</v>
      </c>
      <c r="Y915" s="494">
        <v>2.4269597741141059E-2</v>
      </c>
      <c r="Z915" s="494">
        <v>0.37640903661450081</v>
      </c>
      <c r="AA915" s="653">
        <v>0.47162910366194383</v>
      </c>
    </row>
    <row r="916" spans="1:27" x14ac:dyDescent="0.25">
      <c r="A916" s="389" t="s">
        <v>842</v>
      </c>
      <c r="B916" s="20" t="s">
        <v>86</v>
      </c>
      <c r="C916" s="17" t="s">
        <v>89</v>
      </c>
      <c r="D916" s="20" t="s">
        <v>115</v>
      </c>
      <c r="E916" s="20" t="s">
        <v>277</v>
      </c>
      <c r="F916" s="20" t="s">
        <v>280</v>
      </c>
      <c r="G916" s="614">
        <v>120</v>
      </c>
      <c r="H916" s="614">
        <v>1231.7999267578125</v>
      </c>
      <c r="I916" s="634">
        <v>0.69581735134124756</v>
      </c>
      <c r="J916" s="614">
        <v>594</v>
      </c>
      <c r="K916" s="614">
        <v>236</v>
      </c>
      <c r="L916" s="494">
        <v>0.33418009764541129</v>
      </c>
      <c r="M916" s="494">
        <v>3.3423843246269846E-2</v>
      </c>
      <c r="N916" s="494">
        <v>0.26849661403667607</v>
      </c>
      <c r="O916" s="494">
        <v>0.39986358125414651</v>
      </c>
      <c r="P916" s="614">
        <v>4</v>
      </c>
      <c r="Q916" s="614">
        <v>3</v>
      </c>
      <c r="R916" s="615"/>
      <c r="S916" s="615"/>
      <c r="T916" s="615"/>
      <c r="U916" s="615"/>
      <c r="V916" s="614">
        <v>598</v>
      </c>
      <c r="W916" s="614">
        <v>239</v>
      </c>
      <c r="X916" s="494">
        <v>0.33547708509141777</v>
      </c>
      <c r="Y916" s="494">
        <v>3.3400963174066559E-2</v>
      </c>
      <c r="Z916" s="494">
        <v>0.26983856467965717</v>
      </c>
      <c r="AA916" s="494">
        <v>0.40111560550317837</v>
      </c>
    </row>
    <row r="917" spans="1:27" x14ac:dyDescent="0.25">
      <c r="A917" s="389" t="s">
        <v>842</v>
      </c>
      <c r="B917" s="20" t="s">
        <v>86</v>
      </c>
      <c r="C917" s="17" t="s">
        <v>91</v>
      </c>
      <c r="D917" s="20" t="s">
        <v>115</v>
      </c>
      <c r="E917" s="20" t="s">
        <v>277</v>
      </c>
      <c r="F917" s="20" t="s">
        <v>280</v>
      </c>
      <c r="G917" s="614">
        <v>120</v>
      </c>
      <c r="H917" s="614">
        <v>2493.39990234375</v>
      </c>
      <c r="I917" s="634">
        <v>0.30418261885643005</v>
      </c>
      <c r="J917" s="614">
        <v>1123</v>
      </c>
      <c r="K917" s="614">
        <v>756</v>
      </c>
      <c r="L917" s="494">
        <v>0.63441419364665197</v>
      </c>
      <c r="M917" s="494">
        <v>2.1027166986823428E-2</v>
      </c>
      <c r="N917" s="494">
        <v>0.59314924089907861</v>
      </c>
      <c r="O917" s="494">
        <v>0.67567914639422533</v>
      </c>
      <c r="P917" s="614">
        <v>15</v>
      </c>
      <c r="Q917" s="614">
        <v>5</v>
      </c>
      <c r="R917" s="615">
        <v>0.40529032666700682</v>
      </c>
      <c r="S917" s="615">
        <v>0.14743295605411891</v>
      </c>
      <c r="T917" s="615">
        <v>8.9078085161762077E-2</v>
      </c>
      <c r="U917" s="615">
        <v>0.72150256817225156</v>
      </c>
      <c r="V917" s="614">
        <v>1138</v>
      </c>
      <c r="W917" s="614">
        <v>239</v>
      </c>
      <c r="X917" s="494">
        <v>0.63402730144858432</v>
      </c>
      <c r="Y917" s="494">
        <v>2.1014433905129252E-2</v>
      </c>
      <c r="Z917" s="494">
        <v>0.59278733685156726</v>
      </c>
      <c r="AA917" s="494">
        <v>0.67526726604560139</v>
      </c>
    </row>
    <row r="918" spans="1:27" x14ac:dyDescent="0.25">
      <c r="A918" s="389" t="s">
        <v>842</v>
      </c>
      <c r="B918" s="20" t="s">
        <v>86</v>
      </c>
      <c r="C918" s="20" t="s">
        <v>84</v>
      </c>
      <c r="D918" s="17" t="s">
        <v>116</v>
      </c>
      <c r="E918" s="20" t="s">
        <v>277</v>
      </c>
      <c r="F918" s="20" t="s">
        <v>280</v>
      </c>
      <c r="G918" s="614">
        <v>120</v>
      </c>
      <c r="H918" s="614">
        <v>3725.199951171875</v>
      </c>
      <c r="I918" s="634">
        <v>1</v>
      </c>
      <c r="J918" s="614">
        <v>1717</v>
      </c>
      <c r="K918" s="614">
        <v>992</v>
      </c>
      <c r="L918" s="494">
        <v>0.42550609039973142</v>
      </c>
      <c r="M918" s="494">
        <v>2.3885978725051178E-2</v>
      </c>
      <c r="N918" s="494">
        <v>0.37865021118218883</v>
      </c>
      <c r="O918" s="494">
        <v>0.472361969617274</v>
      </c>
      <c r="P918" s="614">
        <v>19</v>
      </c>
      <c r="Q918" s="614">
        <v>8</v>
      </c>
      <c r="R918" s="615">
        <v>0.41251097235733841</v>
      </c>
      <c r="S918" s="615">
        <v>0.14919685686994974</v>
      </c>
      <c r="T918" s="615">
        <v>9.9060007424573493E-2</v>
      </c>
      <c r="U918" s="615">
        <v>0.72596193729010339</v>
      </c>
      <c r="V918" s="614">
        <v>1736</v>
      </c>
      <c r="W918" s="614">
        <v>239</v>
      </c>
      <c r="X918" s="494">
        <v>0.42629087093046059</v>
      </c>
      <c r="Y918" s="494">
        <v>2.3873560758275722E-2</v>
      </c>
      <c r="Z918" s="494">
        <v>0.37945935139095571</v>
      </c>
      <c r="AA918" s="494">
        <v>0.47312239046996546</v>
      </c>
    </row>
    <row r="919" spans="1:27" x14ac:dyDescent="0.25">
      <c r="A919" s="389" t="s">
        <v>842</v>
      </c>
      <c r="B919" s="20" t="s">
        <v>86</v>
      </c>
      <c r="C919" s="20" t="s">
        <v>84</v>
      </c>
      <c r="D919" s="17" t="s">
        <v>117</v>
      </c>
      <c r="E919" s="20" t="s">
        <v>277</v>
      </c>
      <c r="F919" s="20" t="s">
        <v>280</v>
      </c>
      <c r="G919" s="640" t="s">
        <v>445</v>
      </c>
      <c r="H919" s="614"/>
      <c r="I919" s="634"/>
      <c r="J919" s="614"/>
      <c r="K919" s="614"/>
      <c r="L919" s="494"/>
      <c r="M919" s="494"/>
      <c r="N919" s="494"/>
      <c r="O919" s="494"/>
      <c r="P919" s="614"/>
      <c r="Q919" s="614"/>
      <c r="R919" s="615"/>
      <c r="S919" s="615"/>
      <c r="T919" s="615"/>
      <c r="U919" s="615"/>
      <c r="V919" s="614"/>
      <c r="W919" s="614"/>
      <c r="X919" s="494"/>
      <c r="Y919" s="494"/>
      <c r="Z919" s="494"/>
      <c r="AA919" s="494"/>
    </row>
    <row r="920" spans="1:27" x14ac:dyDescent="0.25">
      <c r="A920" s="397" t="s">
        <v>842</v>
      </c>
      <c r="B920" s="32" t="s">
        <v>86</v>
      </c>
      <c r="C920" s="32" t="s">
        <v>84</v>
      </c>
      <c r="D920" s="32" t="s">
        <v>115</v>
      </c>
      <c r="E920" s="32" t="s">
        <v>277</v>
      </c>
      <c r="F920" s="32" t="s">
        <v>280</v>
      </c>
      <c r="G920" s="749">
        <v>120</v>
      </c>
      <c r="H920" s="749">
        <v>3725.199951171875</v>
      </c>
      <c r="I920" s="814">
        <v>1</v>
      </c>
      <c r="J920" s="749">
        <v>1717</v>
      </c>
      <c r="K920" s="749">
        <v>992</v>
      </c>
      <c r="L920" s="572">
        <v>0.52558252917732895</v>
      </c>
      <c r="M920" s="572">
        <v>2.417869988050568E-2</v>
      </c>
      <c r="N920" s="572">
        <v>0.47815243412955932</v>
      </c>
      <c r="O920" s="572">
        <v>0.57301262422509902</v>
      </c>
      <c r="P920" s="749">
        <v>19</v>
      </c>
      <c r="Q920" s="749">
        <v>8</v>
      </c>
      <c r="R920" s="750">
        <v>0.47297623965166991</v>
      </c>
      <c r="S920" s="750">
        <v>0.16145462827359958</v>
      </c>
      <c r="T920" s="750">
        <v>0.13377265261274074</v>
      </c>
      <c r="U920" s="750">
        <v>0.81217982669059907</v>
      </c>
      <c r="V920" s="749">
        <v>1736</v>
      </c>
      <c r="W920" s="749">
        <v>239</v>
      </c>
      <c r="X920" s="572">
        <v>0.52620116798944516</v>
      </c>
      <c r="Y920" s="572">
        <v>2.416150921076253E-2</v>
      </c>
      <c r="Z920" s="572">
        <v>0.47880479498230949</v>
      </c>
      <c r="AA920" s="572">
        <v>0.57359754099658078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87"/>
  <sheetViews>
    <sheetView zoomScale="55" zoomScaleNormal="55" workbookViewId="0">
      <selection activeCell="E5" sqref="E5"/>
    </sheetView>
  </sheetViews>
  <sheetFormatPr defaultColWidth="8.85546875" defaultRowHeight="15.75" x14ac:dyDescent="0.25"/>
  <cols>
    <col min="1" max="1" width="15.42578125" customWidth="1"/>
    <col min="2" max="2" width="23" customWidth="1"/>
    <col min="3" max="3" width="19.5703125" customWidth="1"/>
    <col min="4" max="4" width="22.5703125" customWidth="1"/>
    <col min="5" max="5" width="21.140625" customWidth="1"/>
    <col min="6" max="6" width="25.7109375" customWidth="1"/>
    <col min="7" max="7" width="23.5703125" customWidth="1"/>
    <col min="8" max="8" width="18.85546875" customWidth="1"/>
    <col min="9" max="9" width="16.28515625" customWidth="1"/>
    <col min="10" max="10" width="11.42578125" customWidth="1"/>
    <col min="11" max="11" width="10" customWidth="1"/>
    <col min="12" max="12" width="31.140625" customWidth="1"/>
    <col min="13" max="13" width="19.5703125" customWidth="1"/>
    <col min="14" max="14" width="17.85546875" customWidth="1"/>
    <col min="15" max="15" width="21.5703125" customWidth="1"/>
    <col min="16" max="16" width="19.5703125" customWidth="1"/>
    <col min="17" max="17" width="10" customWidth="1"/>
    <col min="18" max="18" width="28.5703125" customWidth="1"/>
    <col min="19" max="19" width="28.85546875" customWidth="1"/>
    <col min="20" max="20" width="18.5703125" bestFit="1" customWidth="1"/>
    <col min="21" max="21" width="15.85546875" bestFit="1" customWidth="1"/>
    <col min="22" max="22" width="14.28515625" customWidth="1"/>
    <col min="23" max="23" width="10" customWidth="1"/>
    <col min="24" max="24" width="28.5703125" customWidth="1"/>
    <col min="25" max="25" width="28.85546875" customWidth="1"/>
  </cols>
  <sheetData>
    <row r="1" spans="1:25" ht="20.25" x14ac:dyDescent="0.3">
      <c r="A1" s="24" t="s">
        <v>118</v>
      </c>
    </row>
    <row r="2" spans="1:25" ht="18" x14ac:dyDescent="0.25">
      <c r="A2" s="73" t="s">
        <v>3</v>
      </c>
    </row>
    <row r="3" spans="1:25" x14ac:dyDescent="0.25">
      <c r="A3" s="11"/>
      <c r="B3" s="11"/>
      <c r="C3" s="11"/>
      <c r="D3" s="11"/>
      <c r="E3" s="11"/>
      <c r="F3" s="11"/>
      <c r="G3" s="11"/>
      <c r="H3" s="12" t="s">
        <v>105</v>
      </c>
      <c r="I3" s="12"/>
      <c r="J3" s="12"/>
      <c r="K3" s="12"/>
      <c r="L3" s="12"/>
      <c r="M3" s="12" t="s">
        <v>106</v>
      </c>
      <c r="N3" s="12"/>
      <c r="O3" s="12"/>
      <c r="P3" s="12"/>
      <c r="Q3" s="12"/>
      <c r="R3" s="12"/>
      <c r="S3" s="12" t="s">
        <v>107</v>
      </c>
      <c r="T3" s="12"/>
      <c r="U3" s="12"/>
      <c r="V3" s="12"/>
      <c r="W3" s="12"/>
      <c r="X3" s="12"/>
    </row>
    <row r="4" spans="1:25" x14ac:dyDescent="0.25">
      <c r="A4" s="100" t="s">
        <v>529</v>
      </c>
      <c r="B4" s="110" t="s">
        <v>5</v>
      </c>
      <c r="C4" s="100" t="s">
        <v>4</v>
      </c>
      <c r="D4" s="100" t="s">
        <v>6</v>
      </c>
      <c r="E4" s="134" t="s">
        <v>7</v>
      </c>
      <c r="F4" s="134" t="s">
        <v>9</v>
      </c>
      <c r="G4" s="134" t="s">
        <v>10</v>
      </c>
      <c r="H4" s="134" t="s">
        <v>108</v>
      </c>
      <c r="I4" s="134" t="s">
        <v>109</v>
      </c>
      <c r="J4" s="134" t="s">
        <v>110</v>
      </c>
      <c r="K4" s="134" t="s">
        <v>12</v>
      </c>
      <c r="L4" s="177" t="s">
        <v>13</v>
      </c>
      <c r="M4" s="177" t="s">
        <v>14</v>
      </c>
      <c r="N4" s="134" t="s">
        <v>111</v>
      </c>
      <c r="O4" s="134" t="s">
        <v>112</v>
      </c>
      <c r="P4" s="134" t="s">
        <v>113</v>
      </c>
      <c r="Q4" s="134" t="s">
        <v>17</v>
      </c>
      <c r="R4" s="177" t="s">
        <v>18</v>
      </c>
      <c r="S4" s="177" t="s">
        <v>19</v>
      </c>
      <c r="T4" s="134" t="s">
        <v>114</v>
      </c>
      <c r="U4" s="134" t="s">
        <v>73</v>
      </c>
      <c r="V4" s="134" t="s">
        <v>74</v>
      </c>
      <c r="W4" s="134" t="s">
        <v>21</v>
      </c>
      <c r="X4" s="177" t="s">
        <v>22</v>
      </c>
      <c r="Y4" s="177" t="s">
        <v>23</v>
      </c>
    </row>
    <row r="5" spans="1:25" x14ac:dyDescent="0.25">
      <c r="A5" s="391" t="s">
        <v>522</v>
      </c>
      <c r="B5" s="104" t="s">
        <v>36</v>
      </c>
      <c r="C5" s="14" t="s">
        <v>84</v>
      </c>
      <c r="D5" s="15" t="s">
        <v>119</v>
      </c>
      <c r="E5" s="509">
        <v>24</v>
      </c>
      <c r="F5" s="561">
        <v>597</v>
      </c>
      <c r="G5" s="519">
        <v>0.18</v>
      </c>
      <c r="H5" s="561">
        <v>508</v>
      </c>
      <c r="I5" s="561">
        <v>508</v>
      </c>
      <c r="J5" s="487">
        <v>1</v>
      </c>
      <c r="K5" s="487">
        <v>0</v>
      </c>
      <c r="L5" s="487">
        <v>1</v>
      </c>
      <c r="M5" s="487">
        <v>1</v>
      </c>
      <c r="N5" s="561">
        <v>35</v>
      </c>
      <c r="O5" s="561">
        <v>35</v>
      </c>
      <c r="P5" s="487">
        <v>1</v>
      </c>
      <c r="Q5" s="487">
        <v>0</v>
      </c>
      <c r="R5" s="487">
        <v>1</v>
      </c>
      <c r="S5" s="487">
        <v>1</v>
      </c>
      <c r="T5" s="561">
        <v>543</v>
      </c>
      <c r="U5" s="561">
        <v>543</v>
      </c>
      <c r="V5" s="487">
        <v>1</v>
      </c>
      <c r="W5" s="487">
        <v>0</v>
      </c>
      <c r="X5" s="487">
        <v>1</v>
      </c>
      <c r="Y5" s="487">
        <v>1</v>
      </c>
    </row>
    <row r="6" spans="1:25" x14ac:dyDescent="0.25">
      <c r="A6" s="386" t="s">
        <v>522</v>
      </c>
      <c r="B6" s="95" t="s">
        <v>38</v>
      </c>
      <c r="C6" s="20" t="s">
        <v>84</v>
      </c>
      <c r="D6" s="20" t="s">
        <v>120</v>
      </c>
      <c r="E6" s="510">
        <v>48</v>
      </c>
      <c r="F6" s="562">
        <v>8133</v>
      </c>
      <c r="G6" s="520">
        <v>0.56000000000000005</v>
      </c>
      <c r="H6" s="562">
        <v>6640</v>
      </c>
      <c r="I6" s="562">
        <v>6637</v>
      </c>
      <c r="J6" s="494">
        <v>1</v>
      </c>
      <c r="K6" s="494">
        <v>0</v>
      </c>
      <c r="L6" s="494">
        <v>1</v>
      </c>
      <c r="M6" s="494">
        <v>1</v>
      </c>
      <c r="N6" s="562">
        <v>754</v>
      </c>
      <c r="O6" s="562">
        <v>754</v>
      </c>
      <c r="P6" s="494">
        <v>1</v>
      </c>
      <c r="Q6" s="494">
        <v>0</v>
      </c>
      <c r="R6" s="494">
        <v>1</v>
      </c>
      <c r="S6" s="494">
        <v>1</v>
      </c>
      <c r="T6" s="562">
        <v>7394</v>
      </c>
      <c r="U6" s="562">
        <v>7391</v>
      </c>
      <c r="V6" s="494">
        <v>1</v>
      </c>
      <c r="W6" s="494">
        <v>0</v>
      </c>
      <c r="X6" s="494">
        <v>1</v>
      </c>
      <c r="Y6" s="494">
        <v>1</v>
      </c>
    </row>
    <row r="7" spans="1:25" x14ac:dyDescent="0.25">
      <c r="A7" s="386" t="s">
        <v>522</v>
      </c>
      <c r="B7" s="95" t="s">
        <v>92</v>
      </c>
      <c r="C7" s="20" t="s">
        <v>84</v>
      </c>
      <c r="D7" s="20" t="s">
        <v>120</v>
      </c>
      <c r="E7" s="510">
        <v>74</v>
      </c>
      <c r="F7" s="562">
        <v>9820</v>
      </c>
      <c r="G7" s="520">
        <v>0.26</v>
      </c>
      <c r="H7" s="562">
        <v>8422</v>
      </c>
      <c r="I7" s="562">
        <v>8394</v>
      </c>
      <c r="J7" s="494">
        <v>0.997</v>
      </c>
      <c r="K7" s="494">
        <v>5.9999999999999995E-4</v>
      </c>
      <c r="L7" s="494">
        <v>0.99580000000000002</v>
      </c>
      <c r="M7" s="494">
        <v>0.99819999999999998</v>
      </c>
      <c r="N7" s="562">
        <v>506</v>
      </c>
      <c r="O7" s="562">
        <v>504</v>
      </c>
      <c r="P7" s="494">
        <v>0.998</v>
      </c>
      <c r="Q7" s="494">
        <v>2E-3</v>
      </c>
      <c r="R7" s="494">
        <v>0.99409999999999998</v>
      </c>
      <c r="S7" s="494">
        <v>1</v>
      </c>
      <c r="T7" s="562">
        <v>8928</v>
      </c>
      <c r="U7" s="562">
        <v>8898</v>
      </c>
      <c r="V7" s="494">
        <v>0.997</v>
      </c>
      <c r="W7" s="494">
        <v>5.9999999999999995E-4</v>
      </c>
      <c r="X7" s="494">
        <v>0.99580000000000002</v>
      </c>
      <c r="Y7" s="494">
        <v>0.99819999999999998</v>
      </c>
    </row>
    <row r="8" spans="1:25" x14ac:dyDescent="0.25">
      <c r="A8" s="386" t="s">
        <v>522</v>
      </c>
      <c r="B8" s="87" t="s">
        <v>86</v>
      </c>
      <c r="C8" s="17" t="s">
        <v>89</v>
      </c>
      <c r="D8" s="20" t="s">
        <v>120</v>
      </c>
      <c r="E8" s="510">
        <v>129</v>
      </c>
      <c r="F8" s="562">
        <v>11606</v>
      </c>
      <c r="G8" s="520">
        <v>0.78</v>
      </c>
      <c r="H8" s="562">
        <v>9955</v>
      </c>
      <c r="I8" s="562">
        <v>9930</v>
      </c>
      <c r="J8" s="494">
        <v>0.999</v>
      </c>
      <c r="K8" s="494">
        <v>2.9999999999999997E-4</v>
      </c>
      <c r="L8" s="494">
        <v>0.99839999999999995</v>
      </c>
      <c r="M8" s="494">
        <v>0.99960000000000004</v>
      </c>
      <c r="N8" s="562">
        <v>596</v>
      </c>
      <c r="O8" s="562">
        <v>595</v>
      </c>
      <c r="P8" s="494">
        <v>1</v>
      </c>
      <c r="Q8" s="494">
        <v>0</v>
      </c>
      <c r="R8" s="494">
        <v>1</v>
      </c>
      <c r="S8" s="494">
        <v>1</v>
      </c>
      <c r="T8" s="562">
        <v>10551</v>
      </c>
      <c r="U8" s="562">
        <v>10525</v>
      </c>
      <c r="V8" s="494">
        <v>0.999</v>
      </c>
      <c r="W8" s="494">
        <v>2.9999999999999997E-4</v>
      </c>
      <c r="X8" s="494">
        <v>0.99839999999999995</v>
      </c>
      <c r="Y8" s="494">
        <v>0.99960000000000004</v>
      </c>
    </row>
    <row r="9" spans="1:25" x14ac:dyDescent="0.25">
      <c r="A9" s="386" t="s">
        <v>522</v>
      </c>
      <c r="B9" s="87" t="s">
        <v>86</v>
      </c>
      <c r="C9" s="17" t="s">
        <v>91</v>
      </c>
      <c r="D9" s="20" t="s">
        <v>120</v>
      </c>
      <c r="E9" s="510">
        <v>54</v>
      </c>
      <c r="F9" s="562">
        <v>6945</v>
      </c>
      <c r="G9" s="520">
        <v>0.22</v>
      </c>
      <c r="H9" s="562">
        <v>5615</v>
      </c>
      <c r="I9" s="562">
        <v>5609</v>
      </c>
      <c r="J9" s="494">
        <v>0.999</v>
      </c>
      <c r="K9" s="494">
        <v>4.0000000000000002E-4</v>
      </c>
      <c r="L9" s="494">
        <v>0.99819999999999998</v>
      </c>
      <c r="M9" s="494">
        <v>0.99980000000000002</v>
      </c>
      <c r="N9" s="562">
        <v>699</v>
      </c>
      <c r="O9" s="562">
        <v>698</v>
      </c>
      <c r="P9" s="494">
        <v>1</v>
      </c>
      <c r="Q9" s="494">
        <v>0</v>
      </c>
      <c r="R9" s="494">
        <v>1</v>
      </c>
      <c r="S9" s="494">
        <v>1</v>
      </c>
      <c r="T9" s="562">
        <v>6314</v>
      </c>
      <c r="U9" s="562">
        <v>6307</v>
      </c>
      <c r="V9" s="494">
        <v>0.999</v>
      </c>
      <c r="W9" s="494">
        <v>4.0000000000000002E-4</v>
      </c>
      <c r="X9" s="494">
        <v>0.99819999999999998</v>
      </c>
      <c r="Y9" s="494">
        <v>0.99980000000000002</v>
      </c>
    </row>
    <row r="10" spans="1:25" x14ac:dyDescent="0.25">
      <c r="A10" s="388" t="s">
        <v>522</v>
      </c>
      <c r="B10" s="113" t="s">
        <v>86</v>
      </c>
      <c r="C10" s="107" t="s">
        <v>84</v>
      </c>
      <c r="D10" s="106" t="s">
        <v>120</v>
      </c>
      <c r="E10" s="259">
        <v>146</v>
      </c>
      <c r="F10" s="563">
        <v>18551</v>
      </c>
      <c r="G10" s="521">
        <v>1</v>
      </c>
      <c r="H10" s="563">
        <v>15570</v>
      </c>
      <c r="I10" s="563">
        <v>15539</v>
      </c>
      <c r="J10" s="538">
        <v>0.999</v>
      </c>
      <c r="K10" s="538">
        <v>2.9999999999999997E-4</v>
      </c>
      <c r="L10" s="538">
        <v>0.99839999999999995</v>
      </c>
      <c r="M10" s="538">
        <v>0.99960000000000004</v>
      </c>
      <c r="N10" s="563">
        <v>1295</v>
      </c>
      <c r="O10" s="563">
        <v>1293</v>
      </c>
      <c r="P10" s="538">
        <v>1</v>
      </c>
      <c r="Q10" s="538">
        <v>0</v>
      </c>
      <c r="R10" s="538">
        <v>1</v>
      </c>
      <c r="S10" s="538">
        <v>1</v>
      </c>
      <c r="T10" s="563">
        <v>16865</v>
      </c>
      <c r="U10" s="563">
        <v>16832</v>
      </c>
      <c r="V10" s="538">
        <v>0.999</v>
      </c>
      <c r="W10" s="538">
        <v>2.0000000000000001E-4</v>
      </c>
      <c r="X10" s="538">
        <v>0.99860000000000004</v>
      </c>
      <c r="Y10" s="538">
        <v>0.99939999999999996</v>
      </c>
    </row>
    <row r="11" spans="1:25" x14ac:dyDescent="0.25">
      <c r="A11" s="391" t="s">
        <v>530</v>
      </c>
      <c r="B11" s="104" t="s">
        <v>36</v>
      </c>
      <c r="C11" s="14" t="s">
        <v>84</v>
      </c>
      <c r="D11" s="15" t="s">
        <v>119</v>
      </c>
      <c r="E11" s="509">
        <v>21</v>
      </c>
      <c r="F11" s="561">
        <v>888.8</v>
      </c>
      <c r="G11" s="519">
        <v>0.1293938</v>
      </c>
      <c r="H11" s="561">
        <v>312</v>
      </c>
      <c r="I11" s="561">
        <v>312</v>
      </c>
      <c r="J11" s="487">
        <v>1</v>
      </c>
      <c r="K11" s="487">
        <v>0</v>
      </c>
      <c r="L11" s="487">
        <v>1</v>
      </c>
      <c r="M11" s="487">
        <v>1</v>
      </c>
      <c r="N11" s="561">
        <v>27</v>
      </c>
      <c r="O11" s="561">
        <v>27</v>
      </c>
      <c r="P11" s="487">
        <v>1</v>
      </c>
      <c r="Q11" s="487">
        <v>0</v>
      </c>
      <c r="R11" s="487">
        <v>1</v>
      </c>
      <c r="S11" s="487">
        <v>1</v>
      </c>
      <c r="T11" s="561">
        <v>339</v>
      </c>
      <c r="U11" s="561">
        <v>339</v>
      </c>
      <c r="V11" s="487">
        <v>1</v>
      </c>
      <c r="W11" s="487">
        <v>0</v>
      </c>
      <c r="X11" s="487">
        <v>1</v>
      </c>
      <c r="Y11" s="487">
        <v>1</v>
      </c>
    </row>
    <row r="12" spans="1:25" x14ac:dyDescent="0.25">
      <c r="A12" s="386" t="s">
        <v>530</v>
      </c>
      <c r="B12" s="95" t="s">
        <v>38</v>
      </c>
      <c r="C12" s="20" t="s">
        <v>84</v>
      </c>
      <c r="D12" s="20" t="s">
        <v>120</v>
      </c>
      <c r="E12" s="511">
        <v>17</v>
      </c>
      <c r="F12" s="564">
        <v>527.70000000000005</v>
      </c>
      <c r="G12" s="520">
        <v>0.37372329999999998</v>
      </c>
      <c r="H12" s="564">
        <v>196</v>
      </c>
      <c r="I12" s="564">
        <v>194</v>
      </c>
      <c r="J12" s="494">
        <v>0.9957471</v>
      </c>
      <c r="K12" s="493">
        <v>3.1717719999999998E-3</v>
      </c>
      <c r="L12" s="494">
        <v>0.98160449999999999</v>
      </c>
      <c r="M12" s="494">
        <v>0.99902749999999996</v>
      </c>
      <c r="N12" s="564">
        <v>14</v>
      </c>
      <c r="O12" s="564">
        <v>14</v>
      </c>
      <c r="P12" s="494">
        <v>1</v>
      </c>
      <c r="Q12" s="493">
        <v>0</v>
      </c>
      <c r="R12" s="494">
        <v>1</v>
      </c>
      <c r="S12" s="494">
        <v>1</v>
      </c>
      <c r="T12" s="564">
        <v>210</v>
      </c>
      <c r="U12" s="564">
        <v>208</v>
      </c>
      <c r="V12" s="494">
        <v>0.99601640000000002</v>
      </c>
      <c r="W12" s="493">
        <v>2.97635609126062E-3</v>
      </c>
      <c r="X12" s="494">
        <v>0.9827148</v>
      </c>
      <c r="Y12" s="494">
        <v>0.99909139999999996</v>
      </c>
    </row>
    <row r="13" spans="1:25" x14ac:dyDescent="0.25">
      <c r="A13" s="386" t="s">
        <v>530</v>
      </c>
      <c r="B13" s="95" t="s">
        <v>92</v>
      </c>
      <c r="C13" s="20" t="s">
        <v>84</v>
      </c>
      <c r="D13" s="20" t="s">
        <v>120</v>
      </c>
      <c r="E13" s="511">
        <v>62</v>
      </c>
      <c r="F13" s="564">
        <v>3092.6</v>
      </c>
      <c r="G13" s="520">
        <v>0.49688290000000002</v>
      </c>
      <c r="H13" s="564">
        <v>675</v>
      </c>
      <c r="I13" s="564">
        <v>674</v>
      </c>
      <c r="J13" s="494">
        <v>0.99617800000000001</v>
      </c>
      <c r="K13" s="493">
        <v>3.7962870000000002E-3</v>
      </c>
      <c r="L13" s="494">
        <v>0.97325919999999999</v>
      </c>
      <c r="M13" s="494">
        <v>0.99946449999999998</v>
      </c>
      <c r="N13" s="564">
        <v>39</v>
      </c>
      <c r="O13" s="564">
        <v>39</v>
      </c>
      <c r="P13" s="494">
        <v>1</v>
      </c>
      <c r="Q13" s="493">
        <v>0</v>
      </c>
      <c r="R13" s="494">
        <v>1</v>
      </c>
      <c r="S13" s="494">
        <v>1</v>
      </c>
      <c r="T13" s="564">
        <v>714</v>
      </c>
      <c r="U13" s="564">
        <v>713</v>
      </c>
      <c r="V13" s="494">
        <v>0.99635220000000002</v>
      </c>
      <c r="W13" s="493">
        <v>3.62572213578108E-3</v>
      </c>
      <c r="X13" s="494">
        <v>0.97442629999999997</v>
      </c>
      <c r="Y13" s="494">
        <v>0.99948950000000003</v>
      </c>
    </row>
    <row r="14" spans="1:25" x14ac:dyDescent="0.25">
      <c r="A14" s="386" t="s">
        <v>530</v>
      </c>
      <c r="B14" s="87" t="s">
        <v>86</v>
      </c>
      <c r="C14" s="17" t="s">
        <v>89</v>
      </c>
      <c r="D14" s="20" t="s">
        <v>120</v>
      </c>
      <c r="E14" s="511">
        <v>90</v>
      </c>
      <c r="F14" s="564">
        <v>3094.1</v>
      </c>
      <c r="G14" s="520">
        <v>0.69117640000000002</v>
      </c>
      <c r="H14" s="564">
        <v>715</v>
      </c>
      <c r="I14" s="564">
        <v>713</v>
      </c>
      <c r="J14" s="494">
        <v>0.99590199999999995</v>
      </c>
      <c r="K14" s="493">
        <v>3.0573369999999998E-3</v>
      </c>
      <c r="L14" s="494">
        <v>0.98226000000000002</v>
      </c>
      <c r="M14" s="494">
        <v>0.99906340000000005</v>
      </c>
      <c r="N14" s="564">
        <v>33</v>
      </c>
      <c r="O14" s="564">
        <v>33</v>
      </c>
      <c r="P14" s="494">
        <v>1</v>
      </c>
      <c r="Q14" s="493">
        <v>0</v>
      </c>
      <c r="R14" s="494">
        <v>1</v>
      </c>
      <c r="S14" s="494">
        <v>1</v>
      </c>
      <c r="T14" s="564">
        <v>748</v>
      </c>
      <c r="U14" s="564">
        <v>746</v>
      </c>
      <c r="V14" s="494">
        <v>0.99606810000000001</v>
      </c>
      <c r="W14" s="493">
        <v>2.9353890000000001E-3</v>
      </c>
      <c r="X14" s="494">
        <v>0.98295710000000003</v>
      </c>
      <c r="Y14" s="494">
        <v>0.99910209999999999</v>
      </c>
    </row>
    <row r="15" spans="1:25" x14ac:dyDescent="0.25">
      <c r="A15" s="386" t="s">
        <v>530</v>
      </c>
      <c r="B15" s="87" t="s">
        <v>86</v>
      </c>
      <c r="C15" s="17" t="s">
        <v>91</v>
      </c>
      <c r="D15" s="20" t="s">
        <v>120</v>
      </c>
      <c r="E15" s="511">
        <v>68</v>
      </c>
      <c r="F15" s="564">
        <v>1415</v>
      </c>
      <c r="G15" s="520">
        <v>0.30882359999999998</v>
      </c>
      <c r="H15" s="564">
        <v>468</v>
      </c>
      <c r="I15" s="564">
        <v>467</v>
      </c>
      <c r="J15" s="494">
        <v>0.99791839999999998</v>
      </c>
      <c r="K15" s="493">
        <v>2.094271E-3</v>
      </c>
      <c r="L15" s="494">
        <v>0.98496019999999995</v>
      </c>
      <c r="M15" s="494">
        <v>0.99971509999999997</v>
      </c>
      <c r="N15" s="564">
        <v>47</v>
      </c>
      <c r="O15" s="564">
        <v>47</v>
      </c>
      <c r="P15" s="494">
        <v>1</v>
      </c>
      <c r="Q15" s="493">
        <v>0</v>
      </c>
      <c r="R15" s="494">
        <v>1</v>
      </c>
      <c r="S15" s="494">
        <v>1</v>
      </c>
      <c r="T15" s="564">
        <v>515</v>
      </c>
      <c r="U15" s="564">
        <v>514</v>
      </c>
      <c r="V15" s="494">
        <v>0.9981101</v>
      </c>
      <c r="W15" s="493">
        <v>1.9060870000000001E-3</v>
      </c>
      <c r="X15" s="494">
        <v>0.98626849999999999</v>
      </c>
      <c r="Y15" s="494">
        <v>0.99974249999999998</v>
      </c>
    </row>
    <row r="16" spans="1:25" x14ac:dyDescent="0.25">
      <c r="A16" s="388" t="s">
        <v>530</v>
      </c>
      <c r="B16" s="113" t="s">
        <v>86</v>
      </c>
      <c r="C16" s="107" t="s">
        <v>84</v>
      </c>
      <c r="D16" s="106" t="s">
        <v>120</v>
      </c>
      <c r="E16" s="259">
        <v>99</v>
      </c>
      <c r="F16" s="563">
        <v>4509.1000000000004</v>
      </c>
      <c r="G16" s="521">
        <v>1</v>
      </c>
      <c r="H16" s="563">
        <v>1183</v>
      </c>
      <c r="I16" s="563">
        <v>1180</v>
      </c>
      <c r="J16" s="538">
        <v>0.99650130000000003</v>
      </c>
      <c r="K16" s="538">
        <v>2.2375889999999999E-3</v>
      </c>
      <c r="L16" s="538">
        <v>0.98768659999999997</v>
      </c>
      <c r="M16" s="538">
        <v>0.99901220000000002</v>
      </c>
      <c r="N16" s="563">
        <v>80</v>
      </c>
      <c r="O16" s="563">
        <v>80</v>
      </c>
      <c r="P16" s="538">
        <v>1</v>
      </c>
      <c r="Q16" s="538">
        <v>0</v>
      </c>
      <c r="R16" s="538">
        <v>1</v>
      </c>
      <c r="S16" s="538">
        <v>1</v>
      </c>
      <c r="T16" s="563">
        <v>1263</v>
      </c>
      <c r="U16" s="563">
        <v>1260</v>
      </c>
      <c r="V16" s="538">
        <v>0.99669870000000005</v>
      </c>
      <c r="W16" s="538">
        <v>2.1132640000000001E-3</v>
      </c>
      <c r="X16" s="538">
        <v>0.9883651</v>
      </c>
      <c r="Y16" s="538">
        <v>0.99906890000000004</v>
      </c>
    </row>
    <row r="17" spans="1:25" x14ac:dyDescent="0.25">
      <c r="A17" s="391" t="s">
        <v>594</v>
      </c>
      <c r="B17" s="104" t="s">
        <v>36</v>
      </c>
      <c r="C17" s="14" t="s">
        <v>84</v>
      </c>
      <c r="D17" s="15" t="s">
        <v>119</v>
      </c>
      <c r="E17" s="509">
        <v>15</v>
      </c>
      <c r="F17" s="561">
        <v>749</v>
      </c>
      <c r="G17" s="519">
        <v>5.0187737006295299E-3</v>
      </c>
      <c r="H17" s="561">
        <v>749</v>
      </c>
      <c r="I17" s="561">
        <v>748</v>
      </c>
      <c r="J17" s="487">
        <v>0.99820267261689</v>
      </c>
      <c r="K17" s="487">
        <v>1.3351134846461951E-3</v>
      </c>
      <c r="L17" s="487">
        <v>0.9951692136674698</v>
      </c>
      <c r="M17" s="487">
        <v>1.0012361315663103</v>
      </c>
      <c r="N17" s="561">
        <v>86</v>
      </c>
      <c r="O17" s="561">
        <v>81</v>
      </c>
      <c r="P17" s="487">
        <v>0.98862642079810459</v>
      </c>
      <c r="Q17" s="487">
        <v>2.5381635178220893E-2</v>
      </c>
      <c r="R17" s="487">
        <v>0.9662148895567978</v>
      </c>
      <c r="S17" s="487">
        <v>1.0110379520394113</v>
      </c>
      <c r="T17" s="561">
        <v>835</v>
      </c>
      <c r="U17" s="561">
        <v>829</v>
      </c>
      <c r="V17" s="487">
        <v>0.99553032501776928</v>
      </c>
      <c r="W17" s="487">
        <v>1.1976047904191619E-3</v>
      </c>
      <c r="X17" s="487">
        <v>0.99100574729925639</v>
      </c>
      <c r="Y17" s="487">
        <v>1.0000549027362822</v>
      </c>
    </row>
    <row r="18" spans="1:25" x14ac:dyDescent="0.25">
      <c r="A18" s="386" t="s">
        <v>594</v>
      </c>
      <c r="B18" s="95" t="s">
        <v>38</v>
      </c>
      <c r="C18" s="20" t="s">
        <v>84</v>
      </c>
      <c r="D18" s="20" t="s">
        <v>120</v>
      </c>
      <c r="E18" s="511">
        <v>30</v>
      </c>
      <c r="F18" s="564">
        <v>2046</v>
      </c>
      <c r="G18" s="520">
        <v>0.23531572818919411</v>
      </c>
      <c r="H18" s="564">
        <v>2046</v>
      </c>
      <c r="I18" s="564">
        <v>2041</v>
      </c>
      <c r="J18" s="494">
        <v>0.99929023007659734</v>
      </c>
      <c r="K18" s="493">
        <v>1.0918279782668953E-3</v>
      </c>
      <c r="L18" s="494">
        <v>0.99813622459055718</v>
      </c>
      <c r="M18" s="494">
        <v>1.0004442355626375</v>
      </c>
      <c r="N18" s="564">
        <v>223</v>
      </c>
      <c r="O18" s="564">
        <v>220</v>
      </c>
      <c r="P18" s="494">
        <v>0.90798488312031167</v>
      </c>
      <c r="Q18" s="493">
        <v>7.7319781397341336E-3</v>
      </c>
      <c r="R18" s="494">
        <v>0.87004704841974212</v>
      </c>
      <c r="S18" s="494">
        <v>0.94592271782088122</v>
      </c>
      <c r="T18" s="564">
        <v>2269</v>
      </c>
      <c r="U18" s="564">
        <v>2261</v>
      </c>
      <c r="V18" s="494">
        <v>0.99136730253146488</v>
      </c>
      <c r="W18" s="493">
        <v>1.1644994809846853E-3</v>
      </c>
      <c r="X18" s="494">
        <v>0.9875607714566994</v>
      </c>
      <c r="Y18" s="494">
        <v>0.99517383360623035</v>
      </c>
    </row>
    <row r="19" spans="1:25" x14ac:dyDescent="0.25">
      <c r="A19" s="386" t="s">
        <v>594</v>
      </c>
      <c r="B19" s="95" t="s">
        <v>92</v>
      </c>
      <c r="C19" s="20" t="s">
        <v>84</v>
      </c>
      <c r="D19" s="20" t="s">
        <v>120</v>
      </c>
      <c r="E19" s="511">
        <v>30</v>
      </c>
      <c r="F19" s="564">
        <v>2425</v>
      </c>
      <c r="G19" s="520">
        <v>0.75966549811017625</v>
      </c>
      <c r="H19" s="564">
        <v>2425</v>
      </c>
      <c r="I19" s="564">
        <v>2373</v>
      </c>
      <c r="J19" s="494">
        <v>0.96084207829909507</v>
      </c>
      <c r="K19" s="493">
        <v>2.9422020262660992E-3</v>
      </c>
      <c r="L19" s="494">
        <v>0.95312174546659678</v>
      </c>
      <c r="M19" s="494">
        <v>0.96856241113159336</v>
      </c>
      <c r="N19" s="564">
        <v>278</v>
      </c>
      <c r="O19" s="564">
        <v>268</v>
      </c>
      <c r="P19" s="494">
        <v>0.90476252670912949</v>
      </c>
      <c r="Q19" s="493">
        <v>1.1188779535511251E-2</v>
      </c>
      <c r="R19" s="494">
        <v>0.8702557091131301</v>
      </c>
      <c r="S19" s="494">
        <v>0.93926934430512887</v>
      </c>
      <c r="T19" s="564">
        <v>2703</v>
      </c>
      <c r="U19" s="564">
        <v>2641</v>
      </c>
      <c r="V19" s="494">
        <v>0.95002895668767473</v>
      </c>
      <c r="W19" s="493">
        <v>2.7402000260041462E-3</v>
      </c>
      <c r="X19" s="494">
        <v>0.94181484358871814</v>
      </c>
      <c r="Y19" s="494">
        <v>0.95824306978663132</v>
      </c>
    </row>
    <row r="20" spans="1:25" x14ac:dyDescent="0.25">
      <c r="A20" s="386" t="s">
        <v>594</v>
      </c>
      <c r="B20" s="87" t="s">
        <v>86</v>
      </c>
      <c r="C20" s="17" t="s">
        <v>89</v>
      </c>
      <c r="D20" s="20" t="s">
        <v>120</v>
      </c>
      <c r="E20" s="511">
        <v>72</v>
      </c>
      <c r="F20" s="564">
        <v>1540</v>
      </c>
      <c r="G20" s="520">
        <v>0.71428571428571419</v>
      </c>
      <c r="H20" s="564">
        <v>1540</v>
      </c>
      <c r="I20" s="564">
        <v>1518</v>
      </c>
      <c r="J20" s="494">
        <v>0.95592773681974619</v>
      </c>
      <c r="K20" s="493">
        <v>3.0248733484096362E-3</v>
      </c>
      <c r="L20" s="494">
        <v>0.94567615413471318</v>
      </c>
      <c r="M20" s="494">
        <v>0.9661793195047792</v>
      </c>
      <c r="N20" s="564">
        <v>97</v>
      </c>
      <c r="O20" s="564">
        <v>89</v>
      </c>
      <c r="P20" s="494">
        <v>0.90433951955199721</v>
      </c>
      <c r="Q20" s="493">
        <v>2.8075832711972837E-2</v>
      </c>
      <c r="R20" s="494">
        <v>0.84580632353135043</v>
      </c>
      <c r="S20" s="494">
        <v>0.96287271557264398</v>
      </c>
      <c r="T20" s="564">
        <v>1637</v>
      </c>
      <c r="U20" s="564">
        <v>1607</v>
      </c>
      <c r="V20" s="494">
        <v>0.95671971264430022</v>
      </c>
      <c r="W20" s="493">
        <v>2.9098818395960234E-3</v>
      </c>
      <c r="X20" s="494">
        <v>0.94686215873913826</v>
      </c>
      <c r="Y20" s="494">
        <v>0.96657726654946219</v>
      </c>
    </row>
    <row r="21" spans="1:25" x14ac:dyDescent="0.25">
      <c r="A21" s="386" t="s">
        <v>594</v>
      </c>
      <c r="B21" s="87" t="s">
        <v>86</v>
      </c>
      <c r="C21" s="17" t="s">
        <v>91</v>
      </c>
      <c r="D21" s="20" t="s">
        <v>120</v>
      </c>
      <c r="E21" s="511">
        <v>72</v>
      </c>
      <c r="F21" s="564">
        <v>3680</v>
      </c>
      <c r="G21" s="520">
        <v>0.28571428571428564</v>
      </c>
      <c r="H21" s="564">
        <v>3680</v>
      </c>
      <c r="I21" s="564">
        <v>3644</v>
      </c>
      <c r="J21" s="494">
        <v>0.97050955449560594</v>
      </c>
      <c r="K21" s="493">
        <v>1.6226607151055368E-3</v>
      </c>
      <c r="L21" s="494">
        <v>0.96504351536582189</v>
      </c>
      <c r="M21" s="494">
        <v>0.97597559362538999</v>
      </c>
      <c r="N21" s="564">
        <v>490</v>
      </c>
      <c r="O21" s="564">
        <v>480</v>
      </c>
      <c r="P21" s="494">
        <v>0.91388832455475444</v>
      </c>
      <c r="Q21" s="493">
        <v>6.3939628570445477E-3</v>
      </c>
      <c r="R21" s="494">
        <v>0.88904923830725924</v>
      </c>
      <c r="S21" s="494">
        <v>0.93872741080224964</v>
      </c>
      <c r="T21" s="564">
        <v>4170</v>
      </c>
      <c r="U21" s="564">
        <v>4124</v>
      </c>
      <c r="V21" s="494">
        <v>0.97069838876340742</v>
      </c>
      <c r="W21" s="493">
        <v>1.5281372676273748E-3</v>
      </c>
      <c r="X21" s="494">
        <v>0.96557949696996836</v>
      </c>
      <c r="Y21" s="494">
        <v>0.97581728055684647</v>
      </c>
    </row>
    <row r="22" spans="1:25" x14ac:dyDescent="0.25">
      <c r="A22" s="388" t="s">
        <v>594</v>
      </c>
      <c r="B22" s="113" t="s">
        <v>86</v>
      </c>
      <c r="C22" s="107" t="s">
        <v>84</v>
      </c>
      <c r="D22" s="106" t="s">
        <v>120</v>
      </c>
      <c r="E22" s="259">
        <v>75</v>
      </c>
      <c r="F22" s="563">
        <v>5220</v>
      </c>
      <c r="G22" s="521">
        <v>1</v>
      </c>
      <c r="H22" s="563">
        <v>5220</v>
      </c>
      <c r="I22" s="563">
        <v>5162</v>
      </c>
      <c r="J22" s="538">
        <v>0.96952492026858383</v>
      </c>
      <c r="K22" s="538">
        <v>1.4509713775576723E-3</v>
      </c>
      <c r="L22" s="538">
        <v>0.9648618416958834</v>
      </c>
      <c r="M22" s="538">
        <v>0.97418799884128426</v>
      </c>
      <c r="N22" s="563">
        <v>587</v>
      </c>
      <c r="O22" s="563">
        <v>569</v>
      </c>
      <c r="P22" s="538">
        <v>0.90608235214337529</v>
      </c>
      <c r="Q22" s="538">
        <v>7.122057514094185E-3</v>
      </c>
      <c r="R22" s="538">
        <v>0.88248330541589703</v>
      </c>
      <c r="S22" s="538">
        <v>0.92968139887085355</v>
      </c>
      <c r="T22" s="563">
        <v>5807</v>
      </c>
      <c r="U22" s="563">
        <v>5731</v>
      </c>
      <c r="V22" s="538">
        <v>0.96020865793800259</v>
      </c>
      <c r="W22" s="538">
        <v>1.3701529602563156E-3</v>
      </c>
      <c r="X22" s="538">
        <v>0.95518109795669948</v>
      </c>
      <c r="Y22" s="538">
        <v>0.96523621791930569</v>
      </c>
    </row>
    <row r="23" spans="1:25" x14ac:dyDescent="0.25">
      <c r="A23" s="391" t="s">
        <v>918</v>
      </c>
      <c r="B23" s="104" t="s">
        <v>36</v>
      </c>
      <c r="C23" s="14" t="s">
        <v>84</v>
      </c>
      <c r="D23" s="15" t="s">
        <v>119</v>
      </c>
      <c r="E23" s="15">
        <v>13</v>
      </c>
      <c r="F23" s="15">
        <v>101</v>
      </c>
      <c r="G23" s="881">
        <v>3.3168654964258151E-2</v>
      </c>
      <c r="H23" s="15">
        <v>101</v>
      </c>
      <c r="I23" s="15">
        <v>93</v>
      </c>
      <c r="J23" s="409">
        <v>0.95668397536529404</v>
      </c>
      <c r="K23" s="409">
        <v>2.0255728109183913E-2</v>
      </c>
      <c r="L23" s="409">
        <v>0.91698274827129356</v>
      </c>
      <c r="M23" s="409">
        <v>0.99638520245929452</v>
      </c>
      <c r="N23" s="15">
        <v>9</v>
      </c>
      <c r="O23" s="15">
        <v>9</v>
      </c>
      <c r="P23" s="15"/>
      <c r="Q23" s="409"/>
      <c r="R23" s="15"/>
      <c r="S23" s="15"/>
      <c r="T23" s="15">
        <v>110</v>
      </c>
      <c r="U23" s="15">
        <v>102</v>
      </c>
      <c r="V23" s="409">
        <v>0.95713304552590261</v>
      </c>
      <c r="W23" s="409">
        <v>1.9313061686615816E-2</v>
      </c>
      <c r="X23" s="409">
        <v>0.91927944462013567</v>
      </c>
      <c r="Y23" s="409">
        <v>0.99498664643166956</v>
      </c>
    </row>
    <row r="24" spans="1:25" x14ac:dyDescent="0.25">
      <c r="A24" s="386" t="s">
        <v>918</v>
      </c>
      <c r="B24" s="95" t="s">
        <v>38</v>
      </c>
      <c r="C24" s="20" t="s">
        <v>84</v>
      </c>
      <c r="D24" s="20" t="s">
        <v>120</v>
      </c>
      <c r="E24" s="19">
        <v>12</v>
      </c>
      <c r="F24" s="19">
        <v>85</v>
      </c>
      <c r="G24" s="882">
        <v>0.41563889326631409</v>
      </c>
      <c r="H24" s="19">
        <v>85</v>
      </c>
      <c r="I24" s="19">
        <v>77</v>
      </c>
      <c r="J24" s="401">
        <v>0.89252873563218371</v>
      </c>
      <c r="K24" s="341">
        <v>3.3592924973431221E-2</v>
      </c>
      <c r="L24" s="401">
        <v>0.82668660268425853</v>
      </c>
      <c r="M24" s="401">
        <v>0.95837086858010889</v>
      </c>
      <c r="N24" s="19">
        <v>15</v>
      </c>
      <c r="O24" s="19">
        <v>15</v>
      </c>
      <c r="P24" s="401"/>
      <c r="Q24" s="401"/>
      <c r="R24" s="401"/>
      <c r="S24" s="401"/>
      <c r="T24" s="19">
        <v>100</v>
      </c>
      <c r="U24" s="19">
        <v>92</v>
      </c>
      <c r="V24" s="401">
        <v>0.89396551724137907</v>
      </c>
      <c r="W24" s="401">
        <v>3.0788174876847225E-2</v>
      </c>
      <c r="X24" s="401">
        <v>0.83362069448275855</v>
      </c>
      <c r="Y24" s="401">
        <v>0.95431033999999959</v>
      </c>
    </row>
    <row r="25" spans="1:25" x14ac:dyDescent="0.25">
      <c r="A25" s="386" t="s">
        <v>918</v>
      </c>
      <c r="B25" s="95" t="s">
        <v>92</v>
      </c>
      <c r="C25" s="20" t="s">
        <v>84</v>
      </c>
      <c r="D25" s="20" t="s">
        <v>120</v>
      </c>
      <c r="E25" s="19">
        <v>14</v>
      </c>
      <c r="F25" s="19">
        <v>445</v>
      </c>
      <c r="G25" s="882">
        <v>0.55119245176942777</v>
      </c>
      <c r="H25" s="19">
        <v>445</v>
      </c>
      <c r="I25" s="19">
        <v>398</v>
      </c>
      <c r="J25" s="401">
        <v>0.85512917570414182</v>
      </c>
      <c r="K25" s="341">
        <v>1.6685004272066255E-2</v>
      </c>
      <c r="L25" s="401">
        <v>0.82242656733089192</v>
      </c>
      <c r="M25" s="401">
        <v>0.88783178407739172</v>
      </c>
      <c r="N25" s="19">
        <v>35</v>
      </c>
      <c r="O25" s="19">
        <v>30</v>
      </c>
      <c r="P25" s="401">
        <v>0.81159420289855044</v>
      </c>
      <c r="Q25" s="401">
        <v>6.6097126092703684E-2</v>
      </c>
      <c r="R25" s="401">
        <v>0.68204383575685124</v>
      </c>
      <c r="S25" s="401">
        <v>0.94114457004024965</v>
      </c>
      <c r="T25" s="19">
        <v>480</v>
      </c>
      <c r="U25" s="19">
        <v>428</v>
      </c>
      <c r="V25" s="401">
        <v>0.85973760807444222</v>
      </c>
      <c r="W25" s="401">
        <v>1.5850134945329789E-2</v>
      </c>
      <c r="X25" s="401">
        <v>0.82867134358159578</v>
      </c>
      <c r="Y25" s="401">
        <v>0.89080387256728866</v>
      </c>
    </row>
    <row r="26" spans="1:25" x14ac:dyDescent="0.25">
      <c r="A26" s="386" t="s">
        <v>918</v>
      </c>
      <c r="B26" s="87" t="s">
        <v>86</v>
      </c>
      <c r="C26" s="17" t="s">
        <v>89</v>
      </c>
      <c r="D26" s="20" t="s">
        <v>120</v>
      </c>
      <c r="E26" s="19">
        <v>38</v>
      </c>
      <c r="F26" s="19">
        <v>577</v>
      </c>
      <c r="G26" s="882">
        <v>0.90037745913679201</v>
      </c>
      <c r="H26" s="19">
        <v>577</v>
      </c>
      <c r="I26" s="19">
        <v>521</v>
      </c>
      <c r="J26" s="401">
        <v>0.88468619860139674</v>
      </c>
      <c r="K26" s="341">
        <v>1.3296806969080031E-2</v>
      </c>
      <c r="L26" s="401">
        <v>0.85862445694199985</v>
      </c>
      <c r="M26" s="401">
        <v>0.91074794026079364</v>
      </c>
      <c r="N26" s="19">
        <v>53</v>
      </c>
      <c r="O26" s="19">
        <v>48</v>
      </c>
      <c r="P26" s="401">
        <v>0.86622705544144107</v>
      </c>
      <c r="Q26" s="401">
        <v>4.6758662574021115E-2</v>
      </c>
      <c r="R26" s="401">
        <v>0.77458007679635965</v>
      </c>
      <c r="S26" s="401">
        <v>0.9578740340865225</v>
      </c>
      <c r="T26" s="19">
        <v>630</v>
      </c>
      <c r="U26" s="19">
        <v>569</v>
      </c>
      <c r="V26" s="401">
        <v>0.8857579034339923</v>
      </c>
      <c r="W26" s="401">
        <v>1.2673609622136175E-2</v>
      </c>
      <c r="X26" s="401">
        <v>0.86091762857460541</v>
      </c>
      <c r="Y26" s="401">
        <v>0.91059817829337919</v>
      </c>
    </row>
    <row r="27" spans="1:25" x14ac:dyDescent="0.25">
      <c r="A27" s="386" t="s">
        <v>918</v>
      </c>
      <c r="B27" s="87" t="s">
        <v>86</v>
      </c>
      <c r="C27" s="17" t="s">
        <v>91</v>
      </c>
      <c r="D27" s="20" t="s">
        <v>120</v>
      </c>
      <c r="E27" s="19">
        <v>10</v>
      </c>
      <c r="F27" s="19">
        <v>54</v>
      </c>
      <c r="G27" s="882">
        <v>9.9622540863208042E-2</v>
      </c>
      <c r="H27" s="19">
        <v>54</v>
      </c>
      <c r="I27" s="19">
        <v>47</v>
      </c>
      <c r="J27" s="401">
        <v>0.77784416267294743</v>
      </c>
      <c r="K27" s="341">
        <v>5.6568971548106937E-2</v>
      </c>
      <c r="L27" s="401">
        <v>0.66696897843865788</v>
      </c>
      <c r="M27" s="401">
        <v>0.88871934690723697</v>
      </c>
      <c r="N27" s="19">
        <v>6</v>
      </c>
      <c r="O27" s="19">
        <v>6</v>
      </c>
      <c r="P27" s="19"/>
      <c r="Q27" s="401"/>
      <c r="R27" s="401"/>
      <c r="S27" s="401"/>
      <c r="T27" s="19">
        <v>60</v>
      </c>
      <c r="U27" s="19">
        <v>53</v>
      </c>
      <c r="V27" s="401">
        <v>0.79979975239243672</v>
      </c>
      <c r="W27" s="401">
        <v>5.1659156733573318E-2</v>
      </c>
      <c r="X27" s="401">
        <v>0.698547805194633</v>
      </c>
      <c r="Y27" s="401">
        <v>0.90105169959024045</v>
      </c>
    </row>
    <row r="28" spans="1:25" x14ac:dyDescent="0.25">
      <c r="A28" s="388" t="s">
        <v>918</v>
      </c>
      <c r="B28" s="113" t="s">
        <v>86</v>
      </c>
      <c r="C28" s="107" t="s">
        <v>84</v>
      </c>
      <c r="D28" s="106" t="s">
        <v>120</v>
      </c>
      <c r="E28" s="35">
        <v>39</v>
      </c>
      <c r="F28" s="35">
        <v>631</v>
      </c>
      <c r="G28" s="883">
        <v>1</v>
      </c>
      <c r="H28" s="35">
        <v>631</v>
      </c>
      <c r="I28" s="35">
        <v>568</v>
      </c>
      <c r="J28" s="880">
        <v>0.87404232351120548</v>
      </c>
      <c r="K28" s="884">
        <v>1.3208815443622287E-2</v>
      </c>
      <c r="L28" s="880">
        <v>0.84815304524170576</v>
      </c>
      <c r="M28" s="880">
        <v>0.89993160178070519</v>
      </c>
      <c r="N28" s="35">
        <v>59</v>
      </c>
      <c r="O28" s="35">
        <v>54</v>
      </c>
      <c r="P28" s="880">
        <v>0.87815391569996937</v>
      </c>
      <c r="Q28" s="880">
        <v>4.2585828796097375E-2</v>
      </c>
      <c r="R28" s="880">
        <v>0.79468569125961852</v>
      </c>
      <c r="S28" s="880">
        <v>0.96162214014032021</v>
      </c>
      <c r="T28" s="35">
        <v>690</v>
      </c>
      <c r="U28" s="35">
        <v>622</v>
      </c>
      <c r="V28" s="880">
        <v>0.87719453401932812</v>
      </c>
      <c r="W28" s="880">
        <v>1.2494884953796553E-2</v>
      </c>
      <c r="X28" s="880">
        <v>0.85270455950988688</v>
      </c>
      <c r="Y28" s="880">
        <v>0.90168450852876936</v>
      </c>
    </row>
    <row r="29" spans="1:25" x14ac:dyDescent="0.25">
      <c r="A29" s="391" t="s">
        <v>633</v>
      </c>
      <c r="B29" s="104" t="s">
        <v>36</v>
      </c>
      <c r="C29" s="14" t="s">
        <v>84</v>
      </c>
      <c r="D29" s="15" t="s">
        <v>119</v>
      </c>
      <c r="E29" s="509">
        <v>10</v>
      </c>
      <c r="F29" s="561">
        <v>85</v>
      </c>
      <c r="G29" s="519">
        <v>2.1201811364624154E-7</v>
      </c>
      <c r="H29" s="561">
        <v>85</v>
      </c>
      <c r="I29" s="561">
        <v>85</v>
      </c>
      <c r="J29" s="487">
        <v>1</v>
      </c>
      <c r="K29" s="487">
        <v>0</v>
      </c>
      <c r="L29" s="487">
        <v>1</v>
      </c>
      <c r="M29" s="487">
        <v>1</v>
      </c>
      <c r="N29" s="561">
        <v>8</v>
      </c>
      <c r="O29" s="561">
        <v>8</v>
      </c>
      <c r="P29" s="487">
        <v>1</v>
      </c>
      <c r="Q29" s="487">
        <v>0</v>
      </c>
      <c r="R29" s="487">
        <v>1</v>
      </c>
      <c r="S29" s="487">
        <v>1</v>
      </c>
      <c r="T29" s="561">
        <v>93</v>
      </c>
      <c r="U29" s="561">
        <v>93</v>
      </c>
      <c r="V29" s="487">
        <v>1</v>
      </c>
      <c r="W29" s="487">
        <v>0</v>
      </c>
      <c r="X29" s="487">
        <v>1</v>
      </c>
      <c r="Y29" s="487">
        <v>1</v>
      </c>
    </row>
    <row r="30" spans="1:25" x14ac:dyDescent="0.25">
      <c r="A30" s="386" t="s">
        <v>633</v>
      </c>
      <c r="B30" s="95" t="s">
        <v>38</v>
      </c>
      <c r="C30" s="20" t="s">
        <v>84</v>
      </c>
      <c r="D30" s="20" t="s">
        <v>120</v>
      </c>
      <c r="E30" s="511">
        <v>10</v>
      </c>
      <c r="F30" s="564">
        <v>1007</v>
      </c>
      <c r="G30" s="520">
        <v>1.2007605507369581E-6</v>
      </c>
      <c r="H30" s="564">
        <v>1007</v>
      </c>
      <c r="I30" s="564">
        <v>1003</v>
      </c>
      <c r="J30" s="494">
        <v>0.99602780536246271</v>
      </c>
      <c r="K30" s="493">
        <v>1.9821488112473544E-3</v>
      </c>
      <c r="L30" s="494">
        <v>0.99214279369241787</v>
      </c>
      <c r="M30" s="494">
        <v>0.99991281703250756</v>
      </c>
      <c r="N30" s="564">
        <v>125</v>
      </c>
      <c r="O30" s="564">
        <v>125</v>
      </c>
      <c r="P30" s="494">
        <v>1</v>
      </c>
      <c r="Q30" s="493">
        <v>0</v>
      </c>
      <c r="R30" s="494">
        <v>1</v>
      </c>
      <c r="S30" s="494">
        <v>1</v>
      </c>
      <c r="T30" s="564">
        <v>1132</v>
      </c>
      <c r="U30" s="564">
        <v>1128</v>
      </c>
      <c r="V30" s="494">
        <v>0.99646643109540634</v>
      </c>
      <c r="W30" s="493">
        <v>1.7636601625802442E-3</v>
      </c>
      <c r="X30" s="494">
        <v>0.99300965717674905</v>
      </c>
      <c r="Y30" s="494">
        <v>0.99992320501406362</v>
      </c>
    </row>
    <row r="31" spans="1:25" x14ac:dyDescent="0.25">
      <c r="A31" s="386" t="s">
        <v>633</v>
      </c>
      <c r="B31" s="95" t="s">
        <v>92</v>
      </c>
      <c r="C31" s="20" t="s">
        <v>84</v>
      </c>
      <c r="D31" s="20" t="s">
        <v>120</v>
      </c>
      <c r="E31" s="511">
        <v>10</v>
      </c>
      <c r="F31" s="564">
        <v>914</v>
      </c>
      <c r="G31" s="520">
        <v>4.0828864221262761E-6</v>
      </c>
      <c r="H31" s="564">
        <v>914</v>
      </c>
      <c r="I31" s="564">
        <v>907</v>
      </c>
      <c r="J31" s="494">
        <v>0.99234135667396062</v>
      </c>
      <c r="K31" s="493">
        <v>2.8835890649419609E-3</v>
      </c>
      <c r="L31" s="494">
        <v>0.98668952210667438</v>
      </c>
      <c r="M31" s="494">
        <v>0.99799319124124686</v>
      </c>
      <c r="N31" s="564">
        <v>116</v>
      </c>
      <c r="O31" s="564">
        <v>116</v>
      </c>
      <c r="P31" s="494">
        <v>1</v>
      </c>
      <c r="Q31" s="493">
        <v>0</v>
      </c>
      <c r="R31" s="494">
        <v>1</v>
      </c>
      <c r="S31" s="494">
        <v>1</v>
      </c>
      <c r="T31" s="564">
        <v>1030</v>
      </c>
      <c r="U31" s="564">
        <v>1023</v>
      </c>
      <c r="V31" s="494">
        <v>0.99320388349514566</v>
      </c>
      <c r="W31" s="493">
        <v>2.5599471523115504E-3</v>
      </c>
      <c r="X31" s="494">
        <v>0.98818638707661499</v>
      </c>
      <c r="Y31" s="494">
        <v>0.99822137991367632</v>
      </c>
    </row>
    <row r="32" spans="1:25" x14ac:dyDescent="0.25">
      <c r="A32" s="386" t="s">
        <v>633</v>
      </c>
      <c r="B32" s="87" t="s">
        <v>86</v>
      </c>
      <c r="C32" s="17" t="s">
        <v>89</v>
      </c>
      <c r="D32" s="20" t="s">
        <v>120</v>
      </c>
      <c r="E32" s="511">
        <v>30</v>
      </c>
      <c r="F32" s="564">
        <v>1313</v>
      </c>
      <c r="G32" s="520">
        <v>1.1896829363316432E-6</v>
      </c>
      <c r="H32" s="564">
        <v>1313</v>
      </c>
      <c r="I32" s="564">
        <v>1304</v>
      </c>
      <c r="J32" s="494">
        <v>0.99314546839299311</v>
      </c>
      <c r="K32" s="493">
        <v>2.2769996364946296E-3</v>
      </c>
      <c r="L32" s="494">
        <v>0.9886825491054636</v>
      </c>
      <c r="M32" s="494">
        <v>0.99760838768052262</v>
      </c>
      <c r="N32" s="564">
        <v>132</v>
      </c>
      <c r="O32" s="564">
        <v>132</v>
      </c>
      <c r="P32" s="494">
        <v>1</v>
      </c>
      <c r="Q32" s="493">
        <v>0</v>
      </c>
      <c r="R32" s="494">
        <v>1</v>
      </c>
      <c r="S32" s="494">
        <v>1</v>
      </c>
      <c r="T32" s="564">
        <v>1445</v>
      </c>
      <c r="U32" s="564">
        <v>1436</v>
      </c>
      <c r="V32" s="494">
        <v>0.99377162629757798</v>
      </c>
      <c r="W32" s="493">
        <v>2.0696490288766483E-3</v>
      </c>
      <c r="X32" s="494">
        <v>0.9897151142009798</v>
      </c>
      <c r="Y32" s="494">
        <v>0.99782813839417617</v>
      </c>
    </row>
    <row r="33" spans="1:25" x14ac:dyDescent="0.25">
      <c r="A33" s="386" t="s">
        <v>633</v>
      </c>
      <c r="B33" s="87" t="s">
        <v>86</v>
      </c>
      <c r="C33" s="17" t="s">
        <v>91</v>
      </c>
      <c r="D33" s="20" t="s">
        <v>120</v>
      </c>
      <c r="E33" s="511">
        <v>30</v>
      </c>
      <c r="F33" s="564">
        <v>693</v>
      </c>
      <c r="G33" s="520">
        <v>2.5793921868663022E-6</v>
      </c>
      <c r="H33" s="564">
        <v>693</v>
      </c>
      <c r="I33" s="564">
        <v>691</v>
      </c>
      <c r="J33" s="494">
        <v>0.99711399711399706</v>
      </c>
      <c r="K33" s="493">
        <v>2.0377653328399366E-3</v>
      </c>
      <c r="L33" s="494">
        <v>0.9931199770616308</v>
      </c>
      <c r="M33" s="494">
        <v>1.0011080171663633</v>
      </c>
      <c r="N33" s="564">
        <v>117</v>
      </c>
      <c r="O33" s="564">
        <v>117</v>
      </c>
      <c r="P33" s="494">
        <v>1</v>
      </c>
      <c r="Q33" s="493">
        <v>0</v>
      </c>
      <c r="R33" s="494">
        <v>1</v>
      </c>
      <c r="S33" s="494">
        <v>1</v>
      </c>
      <c r="T33" s="564">
        <v>810</v>
      </c>
      <c r="U33" s="564">
        <v>808</v>
      </c>
      <c r="V33" s="494">
        <v>0.9975308641975309</v>
      </c>
      <c r="W33" s="493">
        <v>1.7437858526277777E-3</v>
      </c>
      <c r="X33" s="494">
        <v>0.99411304392638045</v>
      </c>
      <c r="Y33" s="494">
        <v>1.0009486844686812</v>
      </c>
    </row>
    <row r="34" spans="1:25" x14ac:dyDescent="0.25">
      <c r="A34" s="388" t="s">
        <v>633</v>
      </c>
      <c r="B34" s="113" t="s">
        <v>86</v>
      </c>
      <c r="C34" s="107" t="s">
        <v>84</v>
      </c>
      <c r="D34" s="106" t="s">
        <v>120</v>
      </c>
      <c r="E34" s="259">
        <v>30</v>
      </c>
      <c r="F34" s="563">
        <v>2006</v>
      </c>
      <c r="G34" s="521">
        <v>8.1503578007074505E-7</v>
      </c>
      <c r="H34" s="563">
        <v>2006</v>
      </c>
      <c r="I34" s="563">
        <v>1995</v>
      </c>
      <c r="J34" s="538">
        <v>0.99451645064805594</v>
      </c>
      <c r="K34" s="538">
        <v>1.6488129870986504E-3</v>
      </c>
      <c r="L34" s="538">
        <v>0.99128477719334263</v>
      </c>
      <c r="M34" s="538">
        <v>0.99774812410276925</v>
      </c>
      <c r="N34" s="563">
        <v>249</v>
      </c>
      <c r="O34" s="563">
        <v>249</v>
      </c>
      <c r="P34" s="538">
        <v>1</v>
      </c>
      <c r="Q34" s="538">
        <v>0</v>
      </c>
      <c r="R34" s="538">
        <v>1</v>
      </c>
      <c r="S34" s="538">
        <v>1</v>
      </c>
      <c r="T34" s="563">
        <v>2255</v>
      </c>
      <c r="U34" s="563">
        <v>2244</v>
      </c>
      <c r="V34" s="538">
        <v>0.9951219512195123</v>
      </c>
      <c r="W34" s="538">
        <v>1.4671953757998397E-3</v>
      </c>
      <c r="X34" s="538">
        <v>0.99224624828294461</v>
      </c>
      <c r="Y34" s="538">
        <v>0.99799765415607999</v>
      </c>
    </row>
    <row r="35" spans="1:25" x14ac:dyDescent="0.25">
      <c r="A35" s="391" t="s">
        <v>691</v>
      </c>
      <c r="B35" s="104" t="s">
        <v>36</v>
      </c>
      <c r="C35" s="14" t="s">
        <v>84</v>
      </c>
      <c r="D35" s="15" t="s">
        <v>119</v>
      </c>
      <c r="E35" s="486"/>
      <c r="F35" s="490"/>
      <c r="G35" s="522"/>
      <c r="H35" s="490"/>
      <c r="I35" s="490"/>
      <c r="J35" s="488"/>
      <c r="K35" s="488"/>
      <c r="L35" s="488"/>
      <c r="M35" s="488"/>
      <c r="N35" s="490"/>
      <c r="O35" s="490"/>
      <c r="P35" s="488"/>
      <c r="Q35" s="488"/>
      <c r="R35" s="488"/>
      <c r="S35" s="488"/>
      <c r="T35" s="490"/>
      <c r="U35" s="490"/>
      <c r="V35" s="488"/>
      <c r="W35" s="488"/>
      <c r="X35" s="488"/>
      <c r="Y35" s="488"/>
    </row>
    <row r="36" spans="1:25" x14ac:dyDescent="0.25">
      <c r="A36" s="386" t="s">
        <v>691</v>
      </c>
      <c r="B36" s="95" t="s">
        <v>38</v>
      </c>
      <c r="C36" s="20" t="s">
        <v>84</v>
      </c>
      <c r="D36" s="20" t="s">
        <v>120</v>
      </c>
      <c r="E36" s="492"/>
      <c r="F36" s="564"/>
      <c r="G36" s="523"/>
      <c r="H36" s="564"/>
      <c r="I36" s="564"/>
      <c r="J36" s="493"/>
      <c r="K36" s="493"/>
      <c r="L36" s="493"/>
      <c r="M36" s="493"/>
      <c r="N36" s="564"/>
      <c r="O36" s="564"/>
      <c r="P36" s="493"/>
      <c r="Q36" s="493"/>
      <c r="R36" s="493"/>
      <c r="S36" s="493"/>
      <c r="T36" s="564"/>
      <c r="U36" s="564"/>
      <c r="V36" s="493"/>
      <c r="W36" s="493"/>
      <c r="X36" s="493"/>
      <c r="Y36" s="493"/>
    </row>
    <row r="37" spans="1:25" x14ac:dyDescent="0.25">
      <c r="A37" s="386" t="s">
        <v>691</v>
      </c>
      <c r="B37" s="95" t="s">
        <v>92</v>
      </c>
      <c r="C37" s="20" t="s">
        <v>84</v>
      </c>
      <c r="D37" s="20" t="s">
        <v>120</v>
      </c>
      <c r="E37" s="492">
        <v>70</v>
      </c>
      <c r="F37" s="564"/>
      <c r="G37" s="523"/>
      <c r="H37" s="564">
        <v>5616</v>
      </c>
      <c r="I37" s="564">
        <v>5588</v>
      </c>
      <c r="J37" s="539">
        <v>0.99501424501424507</v>
      </c>
      <c r="K37" s="493"/>
      <c r="L37" s="493"/>
      <c r="M37" s="493"/>
      <c r="N37" s="564">
        <v>265</v>
      </c>
      <c r="O37" s="564">
        <v>263</v>
      </c>
      <c r="P37" s="493"/>
      <c r="Q37" s="493"/>
      <c r="R37" s="493"/>
      <c r="S37" s="493"/>
      <c r="T37" s="564">
        <v>5881</v>
      </c>
      <c r="U37" s="564">
        <v>5851</v>
      </c>
      <c r="V37" s="493"/>
      <c r="W37" s="493"/>
      <c r="X37" s="493"/>
      <c r="Y37" s="493"/>
    </row>
    <row r="38" spans="1:25" x14ac:dyDescent="0.25">
      <c r="A38" s="386" t="s">
        <v>691</v>
      </c>
      <c r="B38" s="87" t="s">
        <v>86</v>
      </c>
      <c r="C38" s="17" t="s">
        <v>89</v>
      </c>
      <c r="D38" s="20" t="s">
        <v>120</v>
      </c>
      <c r="E38" s="492">
        <v>70</v>
      </c>
      <c r="F38" s="564"/>
      <c r="G38" s="523"/>
      <c r="H38" s="564">
        <v>5616</v>
      </c>
      <c r="I38" s="564">
        <v>5588</v>
      </c>
      <c r="J38" s="539">
        <v>0.99501424501424507</v>
      </c>
      <c r="K38" s="493"/>
      <c r="L38" s="493"/>
      <c r="M38" s="493"/>
      <c r="N38" s="564">
        <v>265</v>
      </c>
      <c r="O38" s="564">
        <v>263</v>
      </c>
      <c r="P38" s="493"/>
      <c r="Q38" s="493"/>
      <c r="R38" s="493"/>
      <c r="S38" s="493"/>
      <c r="T38" s="564">
        <v>5881</v>
      </c>
      <c r="U38" s="564">
        <v>5851</v>
      </c>
      <c r="V38" s="493"/>
      <c r="W38" s="493"/>
      <c r="X38" s="493"/>
      <c r="Y38" s="493"/>
    </row>
    <row r="39" spans="1:25" x14ac:dyDescent="0.25">
      <c r="A39" s="386" t="s">
        <v>691</v>
      </c>
      <c r="B39" s="87" t="s">
        <v>86</v>
      </c>
      <c r="C39" s="17" t="s">
        <v>91</v>
      </c>
      <c r="D39" s="20" t="s">
        <v>120</v>
      </c>
      <c r="E39" s="492"/>
      <c r="F39" s="564"/>
      <c r="G39" s="523"/>
      <c r="H39" s="564"/>
      <c r="I39" s="564"/>
      <c r="J39" s="493"/>
      <c r="K39" s="493"/>
      <c r="L39" s="493"/>
      <c r="M39" s="493"/>
      <c r="N39" s="564"/>
      <c r="O39" s="564"/>
      <c r="P39" s="493"/>
      <c r="Q39" s="493"/>
      <c r="R39" s="493"/>
      <c r="S39" s="493"/>
      <c r="T39" s="564"/>
      <c r="U39" s="564"/>
      <c r="V39" s="493"/>
      <c r="W39" s="493"/>
      <c r="X39" s="493"/>
      <c r="Y39" s="493"/>
    </row>
    <row r="40" spans="1:25" x14ac:dyDescent="0.25">
      <c r="A40" s="388" t="s">
        <v>691</v>
      </c>
      <c r="B40" s="113" t="s">
        <v>86</v>
      </c>
      <c r="C40" s="107" t="s">
        <v>84</v>
      </c>
      <c r="D40" s="106" t="s">
        <v>120</v>
      </c>
      <c r="E40" s="241">
        <v>70</v>
      </c>
      <c r="F40" s="565"/>
      <c r="G40" s="524"/>
      <c r="H40" s="565">
        <v>5616</v>
      </c>
      <c r="I40" s="565">
        <v>5588</v>
      </c>
      <c r="J40" s="540"/>
      <c r="K40" s="540"/>
      <c r="L40" s="540"/>
      <c r="M40" s="540"/>
      <c r="N40" s="565">
        <v>265</v>
      </c>
      <c r="O40" s="565">
        <v>263</v>
      </c>
      <c r="P40" s="540"/>
      <c r="Q40" s="540"/>
      <c r="R40" s="540"/>
      <c r="S40" s="540"/>
      <c r="T40" s="565">
        <v>5881</v>
      </c>
      <c r="U40" s="565">
        <v>5851</v>
      </c>
      <c r="V40" s="540"/>
      <c r="W40" s="540"/>
      <c r="X40" s="540"/>
      <c r="Y40" s="540"/>
    </row>
    <row r="41" spans="1:25" x14ac:dyDescent="0.25">
      <c r="A41" s="391" t="s">
        <v>895</v>
      </c>
      <c r="B41" s="104" t="s">
        <v>36</v>
      </c>
      <c r="C41" s="14" t="s">
        <v>84</v>
      </c>
      <c r="D41" s="15" t="s">
        <v>119</v>
      </c>
      <c r="E41" s="486">
        <v>14</v>
      </c>
      <c r="F41" s="490">
        <v>781</v>
      </c>
      <c r="G41" s="522">
        <v>2.346426710598851E-2</v>
      </c>
      <c r="H41" s="490">
        <v>185</v>
      </c>
      <c r="I41" s="490">
        <v>177</v>
      </c>
      <c r="J41" s="488">
        <v>0.94861880222699135</v>
      </c>
      <c r="K41" s="488">
        <v>1.6231629164776058E-2</v>
      </c>
      <c r="L41" s="488">
        <v>0.91680480906403028</v>
      </c>
      <c r="M41" s="488">
        <v>0.98043279538995243</v>
      </c>
      <c r="N41" s="490">
        <v>24</v>
      </c>
      <c r="O41" s="490">
        <v>22</v>
      </c>
      <c r="P41" s="488">
        <v>0.91666666666666663</v>
      </c>
      <c r="Q41" s="488"/>
      <c r="R41" s="488"/>
      <c r="S41" s="488"/>
      <c r="T41" s="490">
        <v>211</v>
      </c>
      <c r="U41" s="490">
        <v>201</v>
      </c>
      <c r="V41" s="488">
        <v>0.94433689593495063</v>
      </c>
      <c r="W41" s="488">
        <v>1.5783596216651576E-2</v>
      </c>
      <c r="X41" s="488">
        <v>0.91340104735031358</v>
      </c>
      <c r="Y41" s="488">
        <v>0.97527274451958768</v>
      </c>
    </row>
    <row r="42" spans="1:25" x14ac:dyDescent="0.25">
      <c r="A42" s="386" t="s">
        <v>895</v>
      </c>
      <c r="B42" s="95" t="s">
        <v>38</v>
      </c>
      <c r="C42" s="20" t="s">
        <v>84</v>
      </c>
      <c r="D42" s="20" t="s">
        <v>120</v>
      </c>
      <c r="E42" s="492">
        <v>35</v>
      </c>
      <c r="F42" s="537">
        <v>2566</v>
      </c>
      <c r="G42" s="408">
        <v>0.52548487554347889</v>
      </c>
      <c r="H42" s="564">
        <v>755</v>
      </c>
      <c r="I42" s="564">
        <v>566</v>
      </c>
      <c r="J42" s="493">
        <v>0.83715056184286718</v>
      </c>
      <c r="K42" s="493">
        <v>1.3437591762768843E-2</v>
      </c>
      <c r="L42" s="493">
        <v>0.81081288198784029</v>
      </c>
      <c r="M42" s="493">
        <v>0.86348824169789407</v>
      </c>
      <c r="N42" s="564">
        <v>155</v>
      </c>
      <c r="O42" s="564">
        <v>107</v>
      </c>
      <c r="P42" s="494">
        <v>0.6874214197888977</v>
      </c>
      <c r="Q42" s="493">
        <v>3.7232764915510065E-2</v>
      </c>
      <c r="R42" s="494">
        <v>0.61444520055449803</v>
      </c>
      <c r="S42" s="494">
        <v>0.76039763902329738</v>
      </c>
      <c r="T42" s="564">
        <v>908</v>
      </c>
      <c r="U42" s="564">
        <v>671</v>
      </c>
      <c r="V42" s="494">
        <v>0.82964410129597965</v>
      </c>
      <c r="W42" s="493">
        <v>1.2476178467937972E-2</v>
      </c>
      <c r="X42" s="494">
        <v>0.80519079149882122</v>
      </c>
      <c r="Y42" s="494">
        <v>0.85409741109313808</v>
      </c>
    </row>
    <row r="43" spans="1:25" x14ac:dyDescent="0.25">
      <c r="A43" s="386" t="s">
        <v>895</v>
      </c>
      <c r="B43" s="95" t="s">
        <v>92</v>
      </c>
      <c r="C43" s="20" t="s">
        <v>84</v>
      </c>
      <c r="D43" s="20" t="s">
        <v>120</v>
      </c>
      <c r="E43" s="492">
        <v>44</v>
      </c>
      <c r="F43" s="537">
        <v>13931</v>
      </c>
      <c r="G43" s="408">
        <v>0.45105085735053274</v>
      </c>
      <c r="H43" s="564">
        <v>2524</v>
      </c>
      <c r="I43" s="564">
        <v>2027</v>
      </c>
      <c r="J43" s="493">
        <v>0.75509412480836047</v>
      </c>
      <c r="K43" s="493">
        <v>8.5596394602508574E-3</v>
      </c>
      <c r="L43" s="493">
        <v>0.73831723146626882</v>
      </c>
      <c r="M43" s="493">
        <v>0.77187101815045212</v>
      </c>
      <c r="N43" s="564">
        <v>436</v>
      </c>
      <c r="O43" s="564">
        <v>262</v>
      </c>
      <c r="P43" s="494">
        <v>0.60451534996583278</v>
      </c>
      <c r="Q43" s="493">
        <v>2.3416675506836491E-2</v>
      </c>
      <c r="R43" s="494">
        <v>0.55861866597243326</v>
      </c>
      <c r="S43" s="494">
        <v>0.65041203395923231</v>
      </c>
      <c r="T43" s="564">
        <v>2960</v>
      </c>
      <c r="U43" s="564">
        <v>2289</v>
      </c>
      <c r="V43" s="494">
        <v>0.7325448814968798</v>
      </c>
      <c r="W43" s="493">
        <v>8.1357336188420948E-3</v>
      </c>
      <c r="X43" s="494">
        <v>0.71659884360394932</v>
      </c>
      <c r="Y43" s="494">
        <v>0.74849091938981027</v>
      </c>
    </row>
    <row r="44" spans="1:25" x14ac:dyDescent="0.25">
      <c r="A44" s="386" t="s">
        <v>895</v>
      </c>
      <c r="B44" s="87" t="s">
        <v>86</v>
      </c>
      <c r="C44" s="17" t="s">
        <v>89</v>
      </c>
      <c r="D44" s="20" t="s">
        <v>120</v>
      </c>
      <c r="E44" s="492">
        <v>72</v>
      </c>
      <c r="F44" s="537">
        <v>14247</v>
      </c>
      <c r="G44" s="408">
        <v>0.66582652065497161</v>
      </c>
      <c r="H44" s="564">
        <v>2697</v>
      </c>
      <c r="I44" s="564">
        <v>2164</v>
      </c>
      <c r="J44" s="493">
        <v>0.80895253146235147</v>
      </c>
      <c r="K44" s="493">
        <v>7.5699269698025571E-3</v>
      </c>
      <c r="L44" s="493">
        <v>0.79411547460153842</v>
      </c>
      <c r="M44" s="493">
        <v>0.82378958832316451</v>
      </c>
      <c r="N44" s="564">
        <v>480</v>
      </c>
      <c r="O44" s="564">
        <v>300</v>
      </c>
      <c r="P44" s="494">
        <v>0.68200371098244694</v>
      </c>
      <c r="Q44" s="493">
        <v>2.1256109376121036E-2</v>
      </c>
      <c r="R44" s="494">
        <v>0.64034173660524973</v>
      </c>
      <c r="S44" s="494">
        <v>0.72366568535964415</v>
      </c>
      <c r="T44" s="564">
        <v>3177</v>
      </c>
      <c r="U44" s="564">
        <v>2464</v>
      </c>
      <c r="V44" s="494">
        <v>0.79166357104188734</v>
      </c>
      <c r="W44" s="493">
        <v>7.2051716406872574E-3</v>
      </c>
      <c r="X44" s="494">
        <v>0.77754143462614034</v>
      </c>
      <c r="Y44" s="494">
        <v>0.80578570745763434</v>
      </c>
    </row>
    <row r="45" spans="1:25" x14ac:dyDescent="0.25">
      <c r="A45" s="386" t="s">
        <v>895</v>
      </c>
      <c r="B45" s="87" t="s">
        <v>86</v>
      </c>
      <c r="C45" s="17" t="s">
        <v>91</v>
      </c>
      <c r="D45" s="20" t="s">
        <v>120</v>
      </c>
      <c r="E45" s="492">
        <v>21</v>
      </c>
      <c r="F45" s="537">
        <v>3031</v>
      </c>
      <c r="G45" s="408">
        <v>0.33417347934502861</v>
      </c>
      <c r="H45" s="564">
        <v>767</v>
      </c>
      <c r="I45" s="564">
        <v>606</v>
      </c>
      <c r="J45" s="493">
        <v>0.79040505324544263</v>
      </c>
      <c r="K45" s="493">
        <v>1.4696623753046379E-2</v>
      </c>
      <c r="L45" s="493">
        <v>0.76159967068947176</v>
      </c>
      <c r="M45" s="493">
        <v>0.81921043580141351</v>
      </c>
      <c r="N45" s="564">
        <v>135</v>
      </c>
      <c r="O45" s="564">
        <v>91</v>
      </c>
      <c r="P45" s="494">
        <v>0.59968842613322615</v>
      </c>
      <c r="Q45" s="493">
        <v>4.2169167048842542E-2</v>
      </c>
      <c r="R45" s="494">
        <v>0.51703685871749472</v>
      </c>
      <c r="S45" s="494">
        <v>0.68233999354895758</v>
      </c>
      <c r="T45" s="564">
        <v>902</v>
      </c>
      <c r="U45" s="564">
        <v>697</v>
      </c>
      <c r="V45" s="494">
        <v>0.78231221939679807</v>
      </c>
      <c r="W45" s="493">
        <v>1.3740540417857766E-2</v>
      </c>
      <c r="X45" s="494">
        <v>0.75538076017779687</v>
      </c>
      <c r="Y45" s="494">
        <v>0.80924367861579927</v>
      </c>
    </row>
    <row r="46" spans="1:25" x14ac:dyDescent="0.25">
      <c r="A46" s="388" t="s">
        <v>895</v>
      </c>
      <c r="B46" s="113" t="s">
        <v>86</v>
      </c>
      <c r="C46" s="399" t="s">
        <v>84</v>
      </c>
      <c r="D46" s="106" t="s">
        <v>120</v>
      </c>
      <c r="E46" s="241">
        <v>93</v>
      </c>
      <c r="F46" s="565">
        <v>17278</v>
      </c>
      <c r="G46" s="524">
        <v>1</v>
      </c>
      <c r="H46" s="565">
        <v>3464</v>
      </c>
      <c r="I46" s="565">
        <v>2770</v>
      </c>
      <c r="J46" s="540">
        <v>0.80275445613353102</v>
      </c>
      <c r="K46" s="540">
        <v>6.7609234872528937E-3</v>
      </c>
      <c r="L46" s="540">
        <v>0.7895030460985154</v>
      </c>
      <c r="M46" s="540">
        <v>0.81600586616854665</v>
      </c>
      <c r="N46" s="565">
        <v>615</v>
      </c>
      <c r="O46" s="565">
        <v>391</v>
      </c>
      <c r="P46" s="540">
        <v>0.65540563762115944</v>
      </c>
      <c r="Q46" s="540">
        <v>1.9163357980752561E-2</v>
      </c>
      <c r="R46" s="540">
        <v>0.61784545597888441</v>
      </c>
      <c r="S46" s="540">
        <v>0.69296581926343448</v>
      </c>
      <c r="T46" s="565">
        <v>4079</v>
      </c>
      <c r="U46" s="565">
        <v>3161</v>
      </c>
      <c r="V46" s="540">
        <v>0.7885385973260689</v>
      </c>
      <c r="W46" s="540">
        <v>6.3936694499198282E-3</v>
      </c>
      <c r="X46" s="540">
        <v>0.77600700520422605</v>
      </c>
      <c r="Y46" s="540">
        <v>0.80107018944791175</v>
      </c>
    </row>
    <row r="47" spans="1:25" x14ac:dyDescent="0.25">
      <c r="A47" s="386" t="s">
        <v>715</v>
      </c>
      <c r="B47" s="95" t="s">
        <v>38</v>
      </c>
      <c r="C47" s="20" t="s">
        <v>84</v>
      </c>
      <c r="D47" s="20" t="s">
        <v>120</v>
      </c>
      <c r="E47" s="492">
        <v>17</v>
      </c>
      <c r="F47" s="564">
        <v>1146</v>
      </c>
      <c r="G47" s="525">
        <v>0.53</v>
      </c>
      <c r="H47" s="564">
        <v>803</v>
      </c>
      <c r="I47" s="564">
        <v>803</v>
      </c>
      <c r="J47" s="493">
        <v>1</v>
      </c>
      <c r="K47" s="493">
        <v>0</v>
      </c>
      <c r="L47" s="493">
        <v>1</v>
      </c>
      <c r="M47" s="493">
        <v>1</v>
      </c>
      <c r="N47" s="564">
        <v>99</v>
      </c>
      <c r="O47" s="564">
        <v>99</v>
      </c>
      <c r="P47" s="573">
        <v>1</v>
      </c>
      <c r="Q47" s="493">
        <v>0</v>
      </c>
      <c r="R47" s="493">
        <v>1</v>
      </c>
      <c r="S47" s="493">
        <v>1</v>
      </c>
      <c r="T47" s="564">
        <v>902</v>
      </c>
      <c r="U47" s="564">
        <v>902</v>
      </c>
      <c r="V47" s="573">
        <v>1</v>
      </c>
      <c r="W47" s="493">
        <v>0</v>
      </c>
      <c r="X47" s="493">
        <v>1</v>
      </c>
      <c r="Y47" s="493">
        <v>1</v>
      </c>
    </row>
    <row r="48" spans="1:25" x14ac:dyDescent="0.25">
      <c r="A48" s="386" t="s">
        <v>715</v>
      </c>
      <c r="B48" s="95" t="s">
        <v>92</v>
      </c>
      <c r="C48" s="20" t="s">
        <v>84</v>
      </c>
      <c r="D48" s="20" t="s">
        <v>120</v>
      </c>
      <c r="E48" s="492">
        <v>48</v>
      </c>
      <c r="F48" s="564">
        <v>1541</v>
      </c>
      <c r="G48" s="525">
        <v>0.47</v>
      </c>
      <c r="H48" s="564">
        <v>1207</v>
      </c>
      <c r="I48" s="564">
        <v>1207</v>
      </c>
      <c r="J48" s="493">
        <v>1</v>
      </c>
      <c r="K48" s="493">
        <v>0</v>
      </c>
      <c r="L48" s="493">
        <v>1</v>
      </c>
      <c r="M48" s="493">
        <v>1</v>
      </c>
      <c r="N48" s="564">
        <v>137</v>
      </c>
      <c r="O48" s="564">
        <v>136</v>
      </c>
      <c r="P48" s="573">
        <v>0.98896769109535076</v>
      </c>
      <c r="Q48" s="493">
        <v>7.2992700729927005E-3</v>
      </c>
      <c r="R48" s="493">
        <v>0.97147647334395804</v>
      </c>
      <c r="S48" s="493">
        <v>1.0064589088467435</v>
      </c>
      <c r="T48" s="564">
        <v>1344</v>
      </c>
      <c r="U48" s="564">
        <v>1343</v>
      </c>
      <c r="V48" s="573">
        <v>0.99941935216291333</v>
      </c>
      <c r="W48" s="493">
        <v>7.4404761904761911E-4</v>
      </c>
      <c r="X48" s="493">
        <v>0.99813143858851172</v>
      </c>
      <c r="Y48" s="493">
        <v>1.0007072657373151</v>
      </c>
    </row>
    <row r="49" spans="1:25" x14ac:dyDescent="0.25">
      <c r="A49" s="386" t="s">
        <v>715</v>
      </c>
      <c r="B49" s="87" t="s">
        <v>86</v>
      </c>
      <c r="C49" s="17" t="s">
        <v>89</v>
      </c>
      <c r="D49" s="20" t="s">
        <v>120</v>
      </c>
      <c r="E49" s="492">
        <v>52</v>
      </c>
      <c r="F49" s="564">
        <v>905</v>
      </c>
      <c r="G49" s="525">
        <v>0.25</v>
      </c>
      <c r="H49" s="564">
        <v>599</v>
      </c>
      <c r="I49" s="564">
        <v>599</v>
      </c>
      <c r="J49" s="493">
        <v>1</v>
      </c>
      <c r="K49" s="493">
        <v>0</v>
      </c>
      <c r="L49" s="493">
        <v>1</v>
      </c>
      <c r="M49" s="493">
        <v>1</v>
      </c>
      <c r="N49" s="564">
        <v>33</v>
      </c>
      <c r="O49" s="564">
        <v>32</v>
      </c>
      <c r="P49" s="573">
        <v>0.97925925925925927</v>
      </c>
      <c r="Q49" s="493">
        <v>3.030303030303029E-2</v>
      </c>
      <c r="R49" s="493">
        <v>0.93063420755074278</v>
      </c>
      <c r="S49" s="493">
        <v>1.0278843109677758</v>
      </c>
      <c r="T49" s="564">
        <v>632</v>
      </c>
      <c r="U49" s="564">
        <v>631</v>
      </c>
      <c r="V49" s="573">
        <v>0.99890838206627675</v>
      </c>
      <c r="W49" s="493">
        <v>1.5822784810126582E-3</v>
      </c>
      <c r="X49" s="493">
        <v>0.99633386549328129</v>
      </c>
      <c r="Y49" s="493">
        <v>1.0014828986392721</v>
      </c>
    </row>
    <row r="50" spans="1:25" x14ac:dyDescent="0.25">
      <c r="A50" s="386" t="s">
        <v>715</v>
      </c>
      <c r="B50" s="87" t="s">
        <v>86</v>
      </c>
      <c r="C50" s="17" t="s">
        <v>91</v>
      </c>
      <c r="D50" s="20" t="s">
        <v>120</v>
      </c>
      <c r="E50" s="492">
        <v>40</v>
      </c>
      <c r="F50" s="564">
        <v>1782</v>
      </c>
      <c r="G50" s="525">
        <v>0.75</v>
      </c>
      <c r="H50" s="564">
        <v>1411</v>
      </c>
      <c r="I50" s="564">
        <v>1411</v>
      </c>
      <c r="J50" s="493">
        <v>1</v>
      </c>
      <c r="K50" s="493">
        <v>0</v>
      </c>
      <c r="L50" s="493">
        <v>1</v>
      </c>
      <c r="M50" s="493">
        <v>1</v>
      </c>
      <c r="N50" s="564">
        <v>203</v>
      </c>
      <c r="O50" s="564">
        <v>203</v>
      </c>
      <c r="P50" s="573">
        <v>1</v>
      </c>
      <c r="Q50" s="493">
        <v>0</v>
      </c>
      <c r="R50" s="493">
        <v>1</v>
      </c>
      <c r="S50" s="493">
        <v>1</v>
      </c>
      <c r="T50" s="564">
        <v>1614</v>
      </c>
      <c r="U50" s="564">
        <v>1614</v>
      </c>
      <c r="V50" s="573">
        <v>1</v>
      </c>
      <c r="W50" s="493">
        <v>0</v>
      </c>
      <c r="X50" s="493">
        <v>1</v>
      </c>
      <c r="Y50" s="493">
        <v>1</v>
      </c>
    </row>
    <row r="51" spans="1:25" x14ac:dyDescent="0.25">
      <c r="A51" s="388" t="s">
        <v>715</v>
      </c>
      <c r="B51" s="113" t="s">
        <v>86</v>
      </c>
      <c r="C51" s="399" t="s">
        <v>84</v>
      </c>
      <c r="D51" s="106" t="s">
        <v>120</v>
      </c>
      <c r="E51" s="241">
        <v>65</v>
      </c>
      <c r="F51" s="565">
        <v>2687</v>
      </c>
      <c r="G51" s="526">
        <v>1</v>
      </c>
      <c r="H51" s="565">
        <v>2010</v>
      </c>
      <c r="I51" s="565">
        <v>2010</v>
      </c>
      <c r="J51" s="540">
        <v>1</v>
      </c>
      <c r="K51" s="540">
        <v>0</v>
      </c>
      <c r="L51" s="540">
        <v>1</v>
      </c>
      <c r="M51" s="540">
        <v>1</v>
      </c>
      <c r="N51" s="565">
        <v>236</v>
      </c>
      <c r="O51" s="565">
        <v>235</v>
      </c>
      <c r="P51" s="574">
        <v>0.99481481481481482</v>
      </c>
      <c r="Q51" s="540">
        <v>4.2372881355932203E-3</v>
      </c>
      <c r="R51" s="540">
        <v>0.98565148480264386</v>
      </c>
      <c r="S51" s="540">
        <v>1.0039781448269858</v>
      </c>
      <c r="T51" s="565">
        <v>2246</v>
      </c>
      <c r="U51" s="565">
        <v>2245</v>
      </c>
      <c r="V51" s="574">
        <v>0.99972709551656935</v>
      </c>
      <c r="W51" s="540">
        <v>4.4523597506678539E-4</v>
      </c>
      <c r="X51" s="540">
        <v>0.99904397510511123</v>
      </c>
      <c r="Y51" s="540">
        <v>1.0004102159280275</v>
      </c>
    </row>
    <row r="52" spans="1:25" x14ac:dyDescent="0.25">
      <c r="A52" s="400" t="s">
        <v>742</v>
      </c>
      <c r="B52" s="95" t="s">
        <v>38</v>
      </c>
      <c r="C52" s="20" t="s">
        <v>84</v>
      </c>
      <c r="D52" s="430" t="s">
        <v>120</v>
      </c>
      <c r="E52" s="512">
        <v>28</v>
      </c>
      <c r="F52" s="566">
        <v>747</v>
      </c>
      <c r="G52" s="527">
        <v>0.49456521739130438</v>
      </c>
      <c r="H52" s="566">
        <v>747</v>
      </c>
      <c r="I52" s="566">
        <v>747</v>
      </c>
      <c r="J52" s="542">
        <v>1</v>
      </c>
      <c r="K52" s="542">
        <v>0</v>
      </c>
      <c r="L52" s="542">
        <v>1</v>
      </c>
      <c r="M52" s="542">
        <v>1</v>
      </c>
      <c r="N52" s="566">
        <v>74</v>
      </c>
      <c r="O52" s="566">
        <v>72</v>
      </c>
      <c r="P52" s="542">
        <v>0.93346774193548399</v>
      </c>
      <c r="Q52" s="542">
        <v>2.8970095648964831E-2</v>
      </c>
      <c r="R52" s="542">
        <v>0.87668635446351295</v>
      </c>
      <c r="S52" s="542">
        <v>0.99024912940745502</v>
      </c>
      <c r="T52" s="566">
        <v>821</v>
      </c>
      <c r="U52" s="566">
        <v>819</v>
      </c>
      <c r="V52" s="542">
        <v>0.99979474548440073</v>
      </c>
      <c r="W52" s="542">
        <v>4.9995418326392004E-4</v>
      </c>
      <c r="X52" s="542">
        <v>0.99881483528520343</v>
      </c>
      <c r="Y52" s="542">
        <v>1.0007746556835979</v>
      </c>
    </row>
    <row r="53" spans="1:25" x14ac:dyDescent="0.25">
      <c r="A53" s="400" t="s">
        <v>742</v>
      </c>
      <c r="B53" s="95" t="s">
        <v>92</v>
      </c>
      <c r="C53" s="20" t="s">
        <v>84</v>
      </c>
      <c r="D53" s="430" t="s">
        <v>120</v>
      </c>
      <c r="E53" s="512">
        <v>31</v>
      </c>
      <c r="F53" s="566">
        <v>619</v>
      </c>
      <c r="G53" s="527">
        <v>0.50543478260869601</v>
      </c>
      <c r="H53" s="566">
        <v>619</v>
      </c>
      <c r="I53" s="566">
        <v>618</v>
      </c>
      <c r="J53" s="542">
        <v>0.99596774193548387</v>
      </c>
      <c r="K53" s="542">
        <v>2.5471321132382618E-3</v>
      </c>
      <c r="L53" s="542">
        <v>0.99097536299353683</v>
      </c>
      <c r="M53" s="542">
        <v>1.0009601208774308</v>
      </c>
      <c r="N53" s="566">
        <v>58</v>
      </c>
      <c r="O53" s="566">
        <v>58</v>
      </c>
      <c r="P53" s="542">
        <v>1</v>
      </c>
      <c r="Q53" s="542">
        <v>0</v>
      </c>
      <c r="R53" s="542">
        <v>1</v>
      </c>
      <c r="S53" s="542">
        <v>1</v>
      </c>
      <c r="T53" s="566">
        <v>677</v>
      </c>
      <c r="U53" s="566">
        <v>676</v>
      </c>
      <c r="V53" s="542">
        <v>0.99596774193548387</v>
      </c>
      <c r="W53" s="542">
        <v>2.4355803494702567E-3</v>
      </c>
      <c r="X53" s="542">
        <v>0.99119400445052219</v>
      </c>
      <c r="Y53" s="542">
        <v>1.0007414794204457</v>
      </c>
    </row>
    <row r="54" spans="1:25" x14ac:dyDescent="0.25">
      <c r="A54" s="400" t="s">
        <v>742</v>
      </c>
      <c r="B54" s="87" t="s">
        <v>86</v>
      </c>
      <c r="C54" s="17" t="s">
        <v>89</v>
      </c>
      <c r="D54" s="430" t="s">
        <v>120</v>
      </c>
      <c r="E54" s="512">
        <v>29</v>
      </c>
      <c r="F54" s="566">
        <v>473</v>
      </c>
      <c r="G54" s="527">
        <v>0.49184782608695693</v>
      </c>
      <c r="H54" s="566">
        <v>473</v>
      </c>
      <c r="I54" s="566">
        <v>472</v>
      </c>
      <c r="J54" s="542">
        <v>0.9958563535911602</v>
      </c>
      <c r="K54" s="542">
        <v>2.953650625139598E-3</v>
      </c>
      <c r="L54" s="542">
        <v>0.99006719836588664</v>
      </c>
      <c r="M54" s="542">
        <v>1.0016455088164338</v>
      </c>
      <c r="N54" s="566">
        <v>31</v>
      </c>
      <c r="O54" s="566">
        <v>31</v>
      </c>
      <c r="P54" s="542">
        <v>0.92528735632183912</v>
      </c>
      <c r="Q54" s="542">
        <v>4.7223102790757886E-2</v>
      </c>
      <c r="R54" s="542">
        <v>0.83273007485195372</v>
      </c>
      <c r="S54" s="542">
        <v>1.0178446377917245</v>
      </c>
      <c r="T54" s="566">
        <v>504</v>
      </c>
      <c r="U54" s="566">
        <v>503</v>
      </c>
      <c r="V54" s="542">
        <v>0.9958563535911602</v>
      </c>
      <c r="W54" s="542">
        <v>2.8613726737237752E-3</v>
      </c>
      <c r="X54" s="542">
        <v>0.99024806315066161</v>
      </c>
      <c r="Y54" s="542">
        <v>1.0014646440316588</v>
      </c>
    </row>
    <row r="55" spans="1:25" x14ac:dyDescent="0.25">
      <c r="A55" s="400" t="s">
        <v>742</v>
      </c>
      <c r="B55" s="87" t="s">
        <v>86</v>
      </c>
      <c r="C55" s="17" t="s">
        <v>91</v>
      </c>
      <c r="D55" s="430" t="s">
        <v>120</v>
      </c>
      <c r="E55" s="512">
        <v>30</v>
      </c>
      <c r="F55" s="566">
        <v>893</v>
      </c>
      <c r="G55" s="527">
        <v>0.50815217391304368</v>
      </c>
      <c r="H55" s="566">
        <v>893</v>
      </c>
      <c r="I55" s="566">
        <v>893</v>
      </c>
      <c r="J55" s="542">
        <v>1</v>
      </c>
      <c r="K55" s="542">
        <v>0</v>
      </c>
      <c r="L55" s="542">
        <v>1</v>
      </c>
      <c r="M55" s="542">
        <v>1</v>
      </c>
      <c r="N55" s="566">
        <v>101</v>
      </c>
      <c r="O55" s="566">
        <v>99</v>
      </c>
      <c r="P55" s="542">
        <v>0.99706744868035202</v>
      </c>
      <c r="Q55" s="542">
        <v>5.380521766451974E-3</v>
      </c>
      <c r="R55" s="542">
        <v>0.98652162601810611</v>
      </c>
      <c r="S55" s="542">
        <v>1.0076132713425978</v>
      </c>
      <c r="T55" s="566">
        <v>994</v>
      </c>
      <c r="U55" s="566">
        <v>992</v>
      </c>
      <c r="V55" s="542">
        <v>0.99980023357305303</v>
      </c>
      <c r="W55" s="542">
        <v>4.4825451810286365E-4</v>
      </c>
      <c r="X55" s="542">
        <v>0.99892165471757144</v>
      </c>
      <c r="Y55" s="542">
        <v>1.0006788124285346</v>
      </c>
    </row>
    <row r="56" spans="1:25" x14ac:dyDescent="0.25">
      <c r="A56" s="388" t="s">
        <v>742</v>
      </c>
      <c r="B56" s="113" t="s">
        <v>86</v>
      </c>
      <c r="C56" s="399" t="s">
        <v>84</v>
      </c>
      <c r="D56" s="106" t="s">
        <v>120</v>
      </c>
      <c r="E56" s="513">
        <v>59</v>
      </c>
      <c r="F56" s="567">
        <v>1366</v>
      </c>
      <c r="G56" s="528">
        <v>1</v>
      </c>
      <c r="H56" s="567">
        <v>1366</v>
      </c>
      <c r="I56" s="567">
        <v>1365</v>
      </c>
      <c r="J56" s="543">
        <v>0.99796195652173891</v>
      </c>
      <c r="K56" s="543">
        <v>1.2202206365792914E-3</v>
      </c>
      <c r="L56" s="543">
        <v>0.99557032407404356</v>
      </c>
      <c r="M56" s="543">
        <v>1.0003535889694344</v>
      </c>
      <c r="N56" s="567">
        <v>132</v>
      </c>
      <c r="O56" s="567">
        <v>130</v>
      </c>
      <c r="P56" s="543">
        <v>0.96991584852734913</v>
      </c>
      <c r="Q56" s="543">
        <v>1.4867876522694895E-2</v>
      </c>
      <c r="R56" s="543">
        <v>0.94077481054286716</v>
      </c>
      <c r="S56" s="543">
        <v>0.99905688651183111</v>
      </c>
      <c r="T56" s="567">
        <v>1498</v>
      </c>
      <c r="U56" s="567">
        <v>1495</v>
      </c>
      <c r="V56" s="543">
        <v>0.99786044477761104</v>
      </c>
      <c r="W56" s="543">
        <v>1.1938252142094808E-3</v>
      </c>
      <c r="X56" s="543">
        <v>0.99552054735776041</v>
      </c>
      <c r="Y56" s="543">
        <v>1.0002003421974617</v>
      </c>
    </row>
    <row r="57" spans="1:25" x14ac:dyDescent="0.25">
      <c r="A57" s="432" t="s">
        <v>777</v>
      </c>
      <c r="B57" s="431" t="s">
        <v>36</v>
      </c>
      <c r="C57" s="121" t="s">
        <v>84</v>
      </c>
      <c r="D57" s="432" t="s">
        <v>119</v>
      </c>
      <c r="E57" s="553">
        <v>22</v>
      </c>
      <c r="F57" s="568">
        <v>1110</v>
      </c>
      <c r="G57" s="529">
        <v>1</v>
      </c>
      <c r="H57" s="568">
        <v>1110</v>
      </c>
      <c r="I57" s="568">
        <v>1109</v>
      </c>
      <c r="J57" s="544">
        <v>0.99909909909909911</v>
      </c>
      <c r="K57" s="544">
        <v>9.0049499824415775E-4</v>
      </c>
      <c r="L57" s="544">
        <v>0.99733452872231976</v>
      </c>
      <c r="M57" s="544">
        <v>0.99733452872231976</v>
      </c>
      <c r="N57" s="568">
        <v>74</v>
      </c>
      <c r="O57" s="568">
        <v>74</v>
      </c>
      <c r="P57" s="544">
        <v>1</v>
      </c>
      <c r="Q57" s="544">
        <v>9.0049499824415775E-4</v>
      </c>
      <c r="R57" s="544">
        <v>0.99823542962322065</v>
      </c>
      <c r="S57" s="544">
        <v>1.0017645703767792</v>
      </c>
      <c r="T57" s="568">
        <v>1184</v>
      </c>
      <c r="U57" s="568">
        <v>1183</v>
      </c>
      <c r="V57" s="544">
        <v>0.99915540540540537</v>
      </c>
      <c r="W57" s="544">
        <v>9.0049499824415775E-4</v>
      </c>
      <c r="X57" s="544">
        <v>0.99739083502862602</v>
      </c>
      <c r="Y57" s="575">
        <v>1.0009199757821847</v>
      </c>
    </row>
    <row r="58" spans="1:25" x14ac:dyDescent="0.25">
      <c r="A58" s="434" t="s">
        <v>777</v>
      </c>
      <c r="B58" s="433" t="s">
        <v>38</v>
      </c>
      <c r="C58" s="115" t="s">
        <v>84</v>
      </c>
      <c r="D58" s="115" t="s">
        <v>120</v>
      </c>
      <c r="E58" s="554">
        <v>29</v>
      </c>
      <c r="F58" s="569">
        <v>1282</v>
      </c>
      <c r="G58" s="530">
        <v>1</v>
      </c>
      <c r="H58" s="569">
        <v>1282</v>
      </c>
      <c r="I58" s="569">
        <v>1276</v>
      </c>
      <c r="J58" s="545">
        <v>0.99531981279251169</v>
      </c>
      <c r="K58" s="545">
        <v>9.0049499824415775E-4</v>
      </c>
      <c r="L58" s="545">
        <v>0.99733452872231976</v>
      </c>
      <c r="M58" s="545">
        <v>0.99733452872231976</v>
      </c>
      <c r="N58" s="569">
        <v>54</v>
      </c>
      <c r="O58" s="569">
        <v>54</v>
      </c>
      <c r="P58" s="545">
        <v>1</v>
      </c>
      <c r="Q58" s="545">
        <v>9.0049499824415775E-4</v>
      </c>
      <c r="R58" s="545">
        <v>0.99823542962322065</v>
      </c>
      <c r="S58" s="545">
        <v>1.0017645703767792</v>
      </c>
      <c r="T58" s="569">
        <v>1336</v>
      </c>
      <c r="U58" s="569">
        <v>1330</v>
      </c>
      <c r="V58" s="545">
        <v>0.99550898203592819</v>
      </c>
      <c r="W58" s="545">
        <v>9.0049499824415775E-4</v>
      </c>
      <c r="X58" s="545">
        <v>0.99374441165914884</v>
      </c>
      <c r="Y58" s="576">
        <v>0.99727355241270754</v>
      </c>
    </row>
    <row r="59" spans="1:25" x14ac:dyDescent="0.25">
      <c r="A59" s="434" t="s">
        <v>777</v>
      </c>
      <c r="B59" s="433" t="s">
        <v>92</v>
      </c>
      <c r="C59" s="115" t="s">
        <v>84</v>
      </c>
      <c r="D59" s="115" t="s">
        <v>120</v>
      </c>
      <c r="E59" s="554">
        <v>25</v>
      </c>
      <c r="F59" s="569">
        <v>1162</v>
      </c>
      <c r="G59" s="530">
        <v>1</v>
      </c>
      <c r="H59" s="569">
        <v>1162</v>
      </c>
      <c r="I59" s="569">
        <v>1152</v>
      </c>
      <c r="J59" s="545">
        <v>0.99139414802065406</v>
      </c>
      <c r="K59" s="545">
        <v>9.0049499824415775E-4</v>
      </c>
      <c r="L59" s="545">
        <v>0.99733452872231976</v>
      </c>
      <c r="M59" s="545">
        <v>0.99733452872231976</v>
      </c>
      <c r="N59" s="569">
        <v>60</v>
      </c>
      <c r="O59" s="569">
        <v>60</v>
      </c>
      <c r="P59" s="545">
        <v>1</v>
      </c>
      <c r="Q59" s="545">
        <v>9.0049499824415775E-4</v>
      </c>
      <c r="R59" s="545">
        <v>0.99823542962322065</v>
      </c>
      <c r="S59" s="545">
        <v>1.0017645703767792</v>
      </c>
      <c r="T59" s="569">
        <v>1222</v>
      </c>
      <c r="U59" s="569">
        <v>1212</v>
      </c>
      <c r="V59" s="545">
        <v>0.99181669394435357</v>
      </c>
      <c r="W59" s="545">
        <v>9.0049499824415775E-4</v>
      </c>
      <c r="X59" s="545">
        <v>0.99005212356757422</v>
      </c>
      <c r="Y59" s="576">
        <v>0.99358126432113292</v>
      </c>
    </row>
    <row r="60" spans="1:25" x14ac:dyDescent="0.25">
      <c r="A60" s="434" t="s">
        <v>777</v>
      </c>
      <c r="B60" s="115" t="s">
        <v>86</v>
      </c>
      <c r="C60" s="433" t="s">
        <v>89</v>
      </c>
      <c r="D60" s="115" t="s">
        <v>120</v>
      </c>
      <c r="E60" s="554">
        <v>62</v>
      </c>
      <c r="F60" s="569">
        <v>1998</v>
      </c>
      <c r="G60" s="530">
        <v>1</v>
      </c>
      <c r="H60" s="569">
        <v>1998</v>
      </c>
      <c r="I60" s="569">
        <v>1990</v>
      </c>
      <c r="J60" s="545">
        <v>0.99599599599599598</v>
      </c>
      <c r="K60" s="545">
        <v>9.0049499824415775E-4</v>
      </c>
      <c r="L60" s="545">
        <v>0.99733452872231976</v>
      </c>
      <c r="M60" s="545">
        <v>0.99733452872231976</v>
      </c>
      <c r="N60" s="569">
        <v>73</v>
      </c>
      <c r="O60" s="569">
        <v>73</v>
      </c>
      <c r="P60" s="545">
        <v>1</v>
      </c>
      <c r="Q60" s="545">
        <v>9.0049499824415775E-4</v>
      </c>
      <c r="R60" s="545">
        <v>0.99823542962322065</v>
      </c>
      <c r="S60" s="545">
        <v>1.0017645703767792</v>
      </c>
      <c r="T60" s="569">
        <v>2071</v>
      </c>
      <c r="U60" s="569">
        <v>2063</v>
      </c>
      <c r="V60" s="545">
        <v>0.99613713182037666</v>
      </c>
      <c r="W60" s="545">
        <v>9.0049499824415775E-4</v>
      </c>
      <c r="X60" s="545">
        <v>0.99437256144359731</v>
      </c>
      <c r="Y60" s="576">
        <v>0.99790170219715602</v>
      </c>
    </row>
    <row r="61" spans="1:25" x14ac:dyDescent="0.25">
      <c r="A61" s="434" t="s">
        <v>777</v>
      </c>
      <c r="B61" s="115" t="s">
        <v>86</v>
      </c>
      <c r="C61" s="433" t="s">
        <v>91</v>
      </c>
      <c r="D61" s="115" t="s">
        <v>120</v>
      </c>
      <c r="E61" s="554">
        <v>37</v>
      </c>
      <c r="F61" s="569">
        <v>1556</v>
      </c>
      <c r="G61" s="530">
        <v>1</v>
      </c>
      <c r="H61" s="569">
        <v>1556</v>
      </c>
      <c r="I61" s="569">
        <v>1547</v>
      </c>
      <c r="J61" s="545">
        <v>0.99421593830334187</v>
      </c>
      <c r="K61" s="545">
        <v>9.0049499824415775E-4</v>
      </c>
      <c r="L61" s="545">
        <v>0.99733452872231976</v>
      </c>
      <c r="M61" s="545">
        <v>0.99733452872231976</v>
      </c>
      <c r="N61" s="569">
        <v>115</v>
      </c>
      <c r="O61" s="569">
        <v>115</v>
      </c>
      <c r="P61" s="545">
        <v>1</v>
      </c>
      <c r="Q61" s="545">
        <v>9.0049499824415775E-4</v>
      </c>
      <c r="R61" s="545">
        <v>0.99823542962322065</v>
      </c>
      <c r="S61" s="545">
        <v>1.0017645703767792</v>
      </c>
      <c r="T61" s="569">
        <v>1671</v>
      </c>
      <c r="U61" s="569">
        <v>1662</v>
      </c>
      <c r="V61" s="545">
        <v>0.99461400359066432</v>
      </c>
      <c r="W61" s="545">
        <v>9.0049499824415775E-4</v>
      </c>
      <c r="X61" s="545">
        <v>0.99284943321388497</v>
      </c>
      <c r="Y61" s="576">
        <v>0.99637857396744367</v>
      </c>
    </row>
    <row r="62" spans="1:25" x14ac:dyDescent="0.25">
      <c r="A62" s="435" t="s">
        <v>777</v>
      </c>
      <c r="B62" s="435" t="s">
        <v>86</v>
      </c>
      <c r="C62" s="435" t="s">
        <v>84</v>
      </c>
      <c r="D62" s="196" t="s">
        <v>120</v>
      </c>
      <c r="E62" s="555">
        <v>76</v>
      </c>
      <c r="F62" s="570">
        <v>3554</v>
      </c>
      <c r="G62" s="531">
        <v>1</v>
      </c>
      <c r="H62" s="570">
        <v>3554</v>
      </c>
      <c r="I62" s="570">
        <v>3537</v>
      </c>
      <c r="J62" s="546">
        <v>0.99521665728756326</v>
      </c>
      <c r="K62" s="546">
        <v>9.0049499824415775E-4</v>
      </c>
      <c r="L62" s="546">
        <v>0.99733452872231976</v>
      </c>
      <c r="M62" s="546">
        <v>0.99733452872231976</v>
      </c>
      <c r="N62" s="570">
        <v>188</v>
      </c>
      <c r="O62" s="570">
        <v>188</v>
      </c>
      <c r="P62" s="546">
        <v>1</v>
      </c>
      <c r="Q62" s="546">
        <v>9.0049499824415775E-4</v>
      </c>
      <c r="R62" s="546">
        <v>0.99823542962322065</v>
      </c>
      <c r="S62" s="546">
        <v>1.0017645703767792</v>
      </c>
      <c r="T62" s="570">
        <v>3742</v>
      </c>
      <c r="U62" s="570">
        <v>3725</v>
      </c>
      <c r="V62" s="546">
        <v>0.99545697487974349</v>
      </c>
      <c r="W62" s="546">
        <v>9.0049499824415775E-4</v>
      </c>
      <c r="X62" s="546">
        <v>0.99369240450296414</v>
      </c>
      <c r="Y62" s="577">
        <v>0.99722154525652285</v>
      </c>
    </row>
    <row r="63" spans="1:25" x14ac:dyDescent="0.25">
      <c r="A63" s="463" t="s">
        <v>807</v>
      </c>
      <c r="B63" s="454" t="s">
        <v>36</v>
      </c>
      <c r="C63" s="455" t="s">
        <v>84</v>
      </c>
      <c r="D63" s="456" t="s">
        <v>119</v>
      </c>
      <c r="E63" s="486">
        <v>16</v>
      </c>
      <c r="F63" s="490">
        <v>331</v>
      </c>
      <c r="G63" s="519">
        <v>3.1778705711005995E-2</v>
      </c>
      <c r="H63" s="490">
        <v>322</v>
      </c>
      <c r="I63" s="490">
        <v>322</v>
      </c>
      <c r="J63" s="487">
        <v>1</v>
      </c>
      <c r="K63" s="487" t="s">
        <v>445</v>
      </c>
      <c r="L63" s="487" t="s">
        <v>445</v>
      </c>
      <c r="M63" s="487" t="s">
        <v>445</v>
      </c>
      <c r="N63" s="490">
        <v>52</v>
      </c>
      <c r="O63" s="490">
        <v>52</v>
      </c>
      <c r="P63" s="487">
        <v>1</v>
      </c>
      <c r="Q63" s="487" t="s">
        <v>445</v>
      </c>
      <c r="R63" s="487" t="s">
        <v>445</v>
      </c>
      <c r="S63" s="487" t="s">
        <v>445</v>
      </c>
      <c r="T63" s="490">
        <v>374</v>
      </c>
      <c r="U63" s="490">
        <v>374</v>
      </c>
      <c r="V63" s="487">
        <v>1</v>
      </c>
      <c r="W63" s="487" t="s">
        <v>445</v>
      </c>
      <c r="X63" s="487" t="s">
        <v>445</v>
      </c>
      <c r="Y63" s="487" t="s">
        <v>445</v>
      </c>
    </row>
    <row r="64" spans="1:25" x14ac:dyDescent="0.25">
      <c r="A64" s="464" t="s">
        <v>807</v>
      </c>
      <c r="B64" s="457" t="s">
        <v>38</v>
      </c>
      <c r="C64" s="458" t="s">
        <v>84</v>
      </c>
      <c r="D64" s="458" t="s">
        <v>120</v>
      </c>
      <c r="E64" s="492">
        <v>22</v>
      </c>
      <c r="F64" s="564">
        <v>716</v>
      </c>
      <c r="G64" s="520">
        <v>0.58378098056860495</v>
      </c>
      <c r="H64" s="564">
        <v>681</v>
      </c>
      <c r="I64" s="564">
        <v>681</v>
      </c>
      <c r="J64" s="494">
        <v>1</v>
      </c>
      <c r="K64" s="494" t="s">
        <v>445</v>
      </c>
      <c r="L64" s="494" t="s">
        <v>445</v>
      </c>
      <c r="M64" s="494" t="s">
        <v>445</v>
      </c>
      <c r="N64" s="564">
        <v>71</v>
      </c>
      <c r="O64" s="564">
        <v>71</v>
      </c>
      <c r="P64" s="494">
        <v>1</v>
      </c>
      <c r="Q64" s="494" t="s">
        <v>445</v>
      </c>
      <c r="R64" s="494" t="s">
        <v>445</v>
      </c>
      <c r="S64" s="494" t="s">
        <v>445</v>
      </c>
      <c r="T64" s="564">
        <v>752</v>
      </c>
      <c r="U64" s="564">
        <v>752</v>
      </c>
      <c r="V64" s="494">
        <v>1</v>
      </c>
      <c r="W64" s="494" t="s">
        <v>445</v>
      </c>
      <c r="X64" s="494" t="s">
        <v>445</v>
      </c>
      <c r="Y64" s="494" t="s">
        <v>445</v>
      </c>
    </row>
    <row r="65" spans="1:25" x14ac:dyDescent="0.25">
      <c r="A65" s="464" t="s">
        <v>807</v>
      </c>
      <c r="B65" s="457" t="s">
        <v>92</v>
      </c>
      <c r="C65" s="458" t="s">
        <v>84</v>
      </c>
      <c r="D65" s="458" t="s">
        <v>120</v>
      </c>
      <c r="E65" s="492">
        <v>31</v>
      </c>
      <c r="F65" s="564">
        <v>1250</v>
      </c>
      <c r="G65" s="520">
        <v>0.38444031372038895</v>
      </c>
      <c r="H65" s="564">
        <v>1204</v>
      </c>
      <c r="I65" s="564">
        <v>1199</v>
      </c>
      <c r="J65" s="494">
        <v>0.99427223205413218</v>
      </c>
      <c r="K65" s="494">
        <v>2.2967966994496109E-3</v>
      </c>
      <c r="L65" s="494">
        <v>0.98834530380676933</v>
      </c>
      <c r="M65" s="494">
        <v>0.99757214259214266</v>
      </c>
      <c r="N65" s="564">
        <v>90</v>
      </c>
      <c r="O65" s="564">
        <v>89</v>
      </c>
      <c r="P65" s="494">
        <v>0.98578864203608407</v>
      </c>
      <c r="Q65" s="494">
        <v>1.3102603545297289E-2</v>
      </c>
      <c r="R65" s="494">
        <v>0.94070035525681517</v>
      </c>
      <c r="S65" s="494">
        <v>0.99820736121984321</v>
      </c>
      <c r="T65" s="564">
        <v>1294</v>
      </c>
      <c r="U65" s="564">
        <v>1288</v>
      </c>
      <c r="V65" s="494">
        <v>0.99369148500617666</v>
      </c>
      <c r="W65" s="494">
        <v>2.3235627100412063E-3</v>
      </c>
      <c r="X65" s="494">
        <v>0.98782129237178751</v>
      </c>
      <c r="Y65" s="494">
        <v>0.99711900677097731</v>
      </c>
    </row>
    <row r="66" spans="1:25" x14ac:dyDescent="0.25">
      <c r="A66" s="464" t="s">
        <v>807</v>
      </c>
      <c r="B66" s="459" t="s">
        <v>86</v>
      </c>
      <c r="C66" s="460" t="s">
        <v>89</v>
      </c>
      <c r="D66" s="458" t="s">
        <v>120</v>
      </c>
      <c r="E66" s="492">
        <v>61</v>
      </c>
      <c r="F66" s="564">
        <v>1615</v>
      </c>
      <c r="G66" s="520">
        <v>0.73101484353017465</v>
      </c>
      <c r="H66" s="564">
        <v>1533</v>
      </c>
      <c r="I66" s="564">
        <v>1529</v>
      </c>
      <c r="J66" s="494">
        <v>0.99752924142536936</v>
      </c>
      <c r="K66" s="494">
        <v>1.6913673244503306E-3</v>
      </c>
      <c r="L66" s="494">
        <v>0.99232996921976957</v>
      </c>
      <c r="M66" s="494">
        <v>0.99945952240108926</v>
      </c>
      <c r="N66" s="564">
        <v>124</v>
      </c>
      <c r="O66" s="564">
        <v>123</v>
      </c>
      <c r="P66" s="494">
        <v>0.99249705922447884</v>
      </c>
      <c r="Q66" s="494">
        <v>9.9717676185702604E-3</v>
      </c>
      <c r="R66" s="494">
        <v>0.9502779299669929</v>
      </c>
      <c r="S66" s="494">
        <v>0.99956851754330256</v>
      </c>
      <c r="T66" s="564">
        <v>1657</v>
      </c>
      <c r="U66" s="564">
        <v>1652</v>
      </c>
      <c r="V66" s="494">
        <v>0.99718610210746494</v>
      </c>
      <c r="W66" s="494">
        <v>1.7326552154966366E-3</v>
      </c>
      <c r="X66" s="494">
        <v>0.99207285215941543</v>
      </c>
      <c r="Y66" s="494">
        <v>0.99927671037717314</v>
      </c>
    </row>
    <row r="67" spans="1:25" x14ac:dyDescent="0.25">
      <c r="A67" s="502" t="s">
        <v>807</v>
      </c>
      <c r="B67" s="459" t="s">
        <v>86</v>
      </c>
      <c r="C67" s="460" t="s">
        <v>91</v>
      </c>
      <c r="D67" s="458" t="s">
        <v>120</v>
      </c>
      <c r="E67" s="511">
        <v>34</v>
      </c>
      <c r="F67" s="564">
        <v>682</v>
      </c>
      <c r="G67" s="520">
        <v>0.2689851564698254</v>
      </c>
      <c r="H67" s="564">
        <v>674</v>
      </c>
      <c r="I67" s="564">
        <v>673</v>
      </c>
      <c r="J67" s="494">
        <v>0.99844990406830869</v>
      </c>
      <c r="K67" s="494">
        <v>1.91353988515586E-3</v>
      </c>
      <c r="L67" s="494">
        <v>0.99056116883215106</v>
      </c>
      <c r="M67" s="494">
        <v>0.99989439787906154</v>
      </c>
      <c r="N67" s="564">
        <v>89</v>
      </c>
      <c r="O67" s="564">
        <v>89</v>
      </c>
      <c r="P67" s="494">
        <v>1</v>
      </c>
      <c r="Q67" s="494" t="s">
        <v>445</v>
      </c>
      <c r="R67" s="494" t="s">
        <v>445</v>
      </c>
      <c r="S67" s="494" t="s">
        <v>445</v>
      </c>
      <c r="T67" s="564">
        <v>763</v>
      </c>
      <c r="U67" s="564">
        <v>762</v>
      </c>
      <c r="V67" s="494">
        <v>0.9986309788965797</v>
      </c>
      <c r="W67" s="494">
        <v>1.7130605276291493E-3</v>
      </c>
      <c r="X67" s="494">
        <v>0.99150753305578176</v>
      </c>
      <c r="Y67" s="494">
        <v>0.99990947209900194</v>
      </c>
    </row>
    <row r="68" spans="1:25" x14ac:dyDescent="0.25">
      <c r="A68" s="435" t="s">
        <v>807</v>
      </c>
      <c r="B68" s="435" t="s">
        <v>86</v>
      </c>
      <c r="C68" s="435" t="s">
        <v>84</v>
      </c>
      <c r="D68" s="196" t="s">
        <v>120</v>
      </c>
      <c r="E68" s="555">
        <v>69</v>
      </c>
      <c r="F68" s="570">
        <v>2297</v>
      </c>
      <c r="G68" s="531">
        <v>1</v>
      </c>
      <c r="H68" s="570">
        <v>2207</v>
      </c>
      <c r="I68" s="570">
        <v>2202</v>
      </c>
      <c r="J68" s="546">
        <v>0.99776730442251715</v>
      </c>
      <c r="K68" s="546">
        <v>1.3318315321420918E-3</v>
      </c>
      <c r="L68" s="546">
        <v>0.99387992737222453</v>
      </c>
      <c r="M68" s="546">
        <v>0.99939940294689511</v>
      </c>
      <c r="N68" s="570">
        <v>213</v>
      </c>
      <c r="O68" s="570">
        <v>212</v>
      </c>
      <c r="P68" s="546">
        <v>0.99539798054017381</v>
      </c>
      <c r="Q68" s="546">
        <v>6.1742793574289141E-3</v>
      </c>
      <c r="R68" s="546">
        <v>0.9688690791481156</v>
      </c>
      <c r="S68" s="546">
        <v>0.99973996117201214</v>
      </c>
      <c r="T68" s="570">
        <v>2420</v>
      </c>
      <c r="U68" s="570">
        <v>2414</v>
      </c>
      <c r="V68" s="546">
        <v>0.99757475251666461</v>
      </c>
      <c r="W68" s="546">
        <v>1.3262610755066663E-3</v>
      </c>
      <c r="X68" s="546">
        <v>0.9938188595073929</v>
      </c>
      <c r="Y68" s="577">
        <v>0.9992669567625877</v>
      </c>
    </row>
    <row r="69" spans="1:25" x14ac:dyDescent="0.25">
      <c r="A69" s="463" t="s">
        <v>842</v>
      </c>
      <c r="B69" s="454" t="s">
        <v>36</v>
      </c>
      <c r="C69" s="455" t="s">
        <v>84</v>
      </c>
      <c r="D69" s="456" t="s">
        <v>120</v>
      </c>
      <c r="E69" s="486">
        <v>10</v>
      </c>
      <c r="F69" s="490">
        <v>142.19999694824219</v>
      </c>
      <c r="G69" s="519">
        <v>5.6940270587801933E-4</v>
      </c>
      <c r="H69" s="490">
        <v>76</v>
      </c>
      <c r="I69" s="490">
        <v>76</v>
      </c>
      <c r="J69" s="487">
        <v>1</v>
      </c>
      <c r="K69" s="487">
        <v>0</v>
      </c>
      <c r="L69" s="487"/>
      <c r="M69" s="487"/>
      <c r="N69" s="490">
        <v>8</v>
      </c>
      <c r="O69" s="490">
        <v>6</v>
      </c>
      <c r="P69" s="487">
        <v>0.57831788726401712</v>
      </c>
      <c r="Q69" s="487">
        <v>0.23311564588956485</v>
      </c>
      <c r="R69" s="487">
        <v>2.7086977567836179E-2</v>
      </c>
      <c r="S69" s="487">
        <v>1.1295487969601981</v>
      </c>
      <c r="T69" s="490">
        <v>84</v>
      </c>
      <c r="U69" s="490">
        <v>82</v>
      </c>
      <c r="V69" s="487">
        <v>0.97530137022843244</v>
      </c>
      <c r="W69" s="487">
        <v>1.7123793616855999E-2</v>
      </c>
      <c r="X69" s="487">
        <v>0.94113137207777964</v>
      </c>
      <c r="Y69" s="487">
        <v>1.0094713683790852</v>
      </c>
    </row>
    <row r="70" spans="1:25" x14ac:dyDescent="0.25">
      <c r="A70" s="463" t="s">
        <v>842</v>
      </c>
      <c r="B70" s="454" t="s">
        <v>841</v>
      </c>
      <c r="C70" s="455" t="s">
        <v>84</v>
      </c>
      <c r="D70" s="456" t="s">
        <v>120</v>
      </c>
      <c r="E70" s="486">
        <v>30</v>
      </c>
      <c r="F70" s="490">
        <v>981.5</v>
      </c>
      <c r="G70" s="519">
        <v>2.0268009975552559E-2</v>
      </c>
      <c r="H70" s="490">
        <v>748</v>
      </c>
      <c r="I70" s="490">
        <v>748</v>
      </c>
      <c r="J70" s="487">
        <v>1</v>
      </c>
      <c r="K70" s="487">
        <v>0</v>
      </c>
      <c r="L70" s="487"/>
      <c r="M70" s="487"/>
      <c r="N70" s="490">
        <v>133</v>
      </c>
      <c r="O70" s="490">
        <v>103</v>
      </c>
      <c r="P70" s="487">
        <v>0.75784447334144978</v>
      </c>
      <c r="Q70" s="487">
        <v>8.0038958556329198E-2</v>
      </c>
      <c r="R70" s="487">
        <v>0.59924193379533219</v>
      </c>
      <c r="S70" s="487">
        <v>0.91644701288756736</v>
      </c>
      <c r="T70" s="490">
        <v>881</v>
      </c>
      <c r="U70" s="490">
        <v>851</v>
      </c>
      <c r="V70" s="487">
        <v>0.9819172504512923</v>
      </c>
      <c r="W70" s="487">
        <v>7.0758972330324677E-3</v>
      </c>
      <c r="X70" s="487">
        <v>0.96802175144915403</v>
      </c>
      <c r="Y70" s="487">
        <v>0.99581274945343057</v>
      </c>
    </row>
    <row r="71" spans="1:25" x14ac:dyDescent="0.25">
      <c r="A71" s="400" t="s">
        <v>842</v>
      </c>
      <c r="B71" s="95" t="s">
        <v>38</v>
      </c>
      <c r="C71" s="20" t="s">
        <v>84</v>
      </c>
      <c r="D71" s="20" t="s">
        <v>120</v>
      </c>
      <c r="E71" s="511">
        <v>25</v>
      </c>
      <c r="F71" s="564">
        <v>1691.5</v>
      </c>
      <c r="G71" s="523">
        <v>0.1165994256734848</v>
      </c>
      <c r="H71" s="564">
        <v>528</v>
      </c>
      <c r="I71" s="564">
        <v>528</v>
      </c>
      <c r="J71" s="494">
        <v>1</v>
      </c>
      <c r="K71" s="494">
        <v>0</v>
      </c>
      <c r="L71" s="494"/>
      <c r="M71" s="494"/>
      <c r="N71" s="564">
        <v>74</v>
      </c>
      <c r="O71" s="564">
        <v>71</v>
      </c>
      <c r="P71" s="494">
        <v>0.94155685378009346</v>
      </c>
      <c r="Q71" s="494">
        <v>5.6362811423864359E-2</v>
      </c>
      <c r="R71" s="494">
        <v>0.82888919912386516</v>
      </c>
      <c r="S71" s="494">
        <v>1.0542245084363218</v>
      </c>
      <c r="T71" s="564">
        <v>602</v>
      </c>
      <c r="U71" s="564">
        <v>599</v>
      </c>
      <c r="V71" s="494">
        <v>0.99463667379671039</v>
      </c>
      <c r="W71" s="494">
        <v>5.3315766268317976E-3</v>
      </c>
      <c r="X71" s="494">
        <v>0.98415670369762442</v>
      </c>
      <c r="Y71" s="494">
        <v>1.0051166438957964</v>
      </c>
    </row>
    <row r="72" spans="1:25" x14ac:dyDescent="0.25">
      <c r="A72" s="400" t="s">
        <v>842</v>
      </c>
      <c r="B72" s="95" t="s">
        <v>92</v>
      </c>
      <c r="C72" s="20" t="s">
        <v>84</v>
      </c>
      <c r="D72" s="20" t="s">
        <v>120</v>
      </c>
      <c r="E72" s="511">
        <v>65</v>
      </c>
      <c r="F72" s="564">
        <v>3641.2998046875</v>
      </c>
      <c r="G72" s="523">
        <v>0.86256319284439087</v>
      </c>
      <c r="H72" s="564">
        <v>2152</v>
      </c>
      <c r="I72" s="564">
        <v>2131</v>
      </c>
      <c r="J72" s="494">
        <v>0.99328752405045295</v>
      </c>
      <c r="K72" s="494">
        <v>2.5017570591095713E-3</v>
      </c>
      <c r="L72" s="494">
        <v>0.98838111239477811</v>
      </c>
      <c r="M72" s="494">
        <v>0.9981939357061278</v>
      </c>
      <c r="N72" s="564">
        <v>251</v>
      </c>
      <c r="O72" s="564">
        <v>243</v>
      </c>
      <c r="P72" s="494">
        <v>0.97092845791640248</v>
      </c>
      <c r="Q72" s="494">
        <v>1.6654119759234118E-2</v>
      </c>
      <c r="R72" s="494">
        <v>0.93811202267078508</v>
      </c>
      <c r="S72" s="494">
        <v>1.0037448931620199</v>
      </c>
      <c r="T72" s="564">
        <v>2403</v>
      </c>
      <c r="U72" s="564">
        <v>2374</v>
      </c>
      <c r="V72" s="494">
        <v>0.99115097880627312</v>
      </c>
      <c r="W72" s="494">
        <v>2.783484225465759E-3</v>
      </c>
      <c r="X72" s="494">
        <v>0.98569204769324448</v>
      </c>
      <c r="Y72" s="494">
        <v>0.99660990991930176</v>
      </c>
    </row>
    <row r="73" spans="1:25" x14ac:dyDescent="0.25">
      <c r="A73" s="386" t="s">
        <v>842</v>
      </c>
      <c r="B73" s="87" t="s">
        <v>86</v>
      </c>
      <c r="C73" s="17" t="s">
        <v>89</v>
      </c>
      <c r="D73" s="20" t="s">
        <v>120</v>
      </c>
      <c r="E73" s="556">
        <v>130</v>
      </c>
      <c r="F73" s="514">
        <v>2849.89990234375</v>
      </c>
      <c r="G73" s="532">
        <v>0.73692786693572998</v>
      </c>
      <c r="H73" s="514">
        <v>1818</v>
      </c>
      <c r="I73" s="514">
        <v>1807</v>
      </c>
      <c r="J73" s="547">
        <v>0.99459387126978338</v>
      </c>
      <c r="K73" s="547">
        <v>2.8084247681372547E-3</v>
      </c>
      <c r="L73" s="547">
        <v>0.98908528758776082</v>
      </c>
      <c r="M73" s="547">
        <v>1.0001024549518058</v>
      </c>
      <c r="N73" s="514">
        <v>164</v>
      </c>
      <c r="O73" s="514">
        <v>157</v>
      </c>
      <c r="P73" s="547">
        <v>0.9610451308236414</v>
      </c>
      <c r="Q73" s="547">
        <v>2.355404732382493E-2</v>
      </c>
      <c r="R73" s="547">
        <v>0.91447751394909393</v>
      </c>
      <c r="S73" s="547">
        <v>1.0076127476981889</v>
      </c>
      <c r="T73" s="514">
        <v>1982</v>
      </c>
      <c r="U73" s="514">
        <v>1964</v>
      </c>
      <c r="V73" s="547">
        <v>0.99195281796540469</v>
      </c>
      <c r="W73" s="547">
        <v>3.2288245960568032E-3</v>
      </c>
      <c r="X73" s="547">
        <v>0.98561964120249335</v>
      </c>
      <c r="Y73" s="547">
        <v>0.99828599472831603</v>
      </c>
    </row>
    <row r="74" spans="1:25" x14ac:dyDescent="0.25">
      <c r="A74" s="386" t="s">
        <v>842</v>
      </c>
      <c r="B74" s="87" t="s">
        <v>86</v>
      </c>
      <c r="C74" s="17" t="s">
        <v>91</v>
      </c>
      <c r="D74" s="473" t="s">
        <v>120</v>
      </c>
      <c r="E74" s="556">
        <v>130</v>
      </c>
      <c r="F74" s="514">
        <v>3606.599853515625</v>
      </c>
      <c r="G74" s="532">
        <v>0.26307213306427002</v>
      </c>
      <c r="H74" s="514">
        <v>1686</v>
      </c>
      <c r="I74" s="514">
        <v>1676</v>
      </c>
      <c r="J74" s="547">
        <v>0.99313493388635865</v>
      </c>
      <c r="K74" s="547">
        <v>2.3184919665982023E-3</v>
      </c>
      <c r="L74" s="547">
        <v>0.98858699250903248</v>
      </c>
      <c r="M74" s="547">
        <v>0.99768287526368482</v>
      </c>
      <c r="N74" s="514">
        <v>302</v>
      </c>
      <c r="O74" s="514">
        <v>266</v>
      </c>
      <c r="P74" s="547">
        <v>0.96484952181798511</v>
      </c>
      <c r="Q74" s="547">
        <v>1.4300577495881941E-2</v>
      </c>
      <c r="R74" s="547">
        <v>0.93669423060170898</v>
      </c>
      <c r="S74" s="547">
        <v>0.99300481303426125</v>
      </c>
      <c r="T74" s="514">
        <v>1988</v>
      </c>
      <c r="U74" s="514">
        <v>1964</v>
      </c>
      <c r="V74" s="547">
        <v>0.98970406876121797</v>
      </c>
      <c r="W74" s="547">
        <v>2.7072309905328187E-3</v>
      </c>
      <c r="X74" s="547">
        <v>0.98439357900442614</v>
      </c>
      <c r="Y74" s="547">
        <v>0.9950145585180098</v>
      </c>
    </row>
    <row r="75" spans="1:25" x14ac:dyDescent="0.25">
      <c r="A75" s="388" t="s">
        <v>842</v>
      </c>
      <c r="B75" s="113" t="s">
        <v>86</v>
      </c>
      <c r="C75" s="399" t="s">
        <v>84</v>
      </c>
      <c r="D75" s="474" t="s">
        <v>120</v>
      </c>
      <c r="E75" s="557">
        <v>130</v>
      </c>
      <c r="F75" s="515">
        <v>6456.5</v>
      </c>
      <c r="G75" s="533">
        <v>1</v>
      </c>
      <c r="H75" s="515">
        <v>3504</v>
      </c>
      <c r="I75" s="515">
        <v>3483</v>
      </c>
      <c r="J75" s="548">
        <v>0.99421006549262125</v>
      </c>
      <c r="K75" s="548">
        <v>2.157431724704467E-3</v>
      </c>
      <c r="L75" s="548">
        <v>0.9899799010697109</v>
      </c>
      <c r="M75" s="548">
        <v>0.99844022991553161</v>
      </c>
      <c r="N75" s="515">
        <v>466</v>
      </c>
      <c r="O75" s="515">
        <v>423</v>
      </c>
      <c r="P75" s="548">
        <v>0.96233660353847528</v>
      </c>
      <c r="Q75" s="548">
        <v>1.6256786690212681E-2</v>
      </c>
      <c r="R75" s="548">
        <v>0.93037955134336903</v>
      </c>
      <c r="S75" s="548">
        <v>0.99429365573358153</v>
      </c>
      <c r="T75" s="515">
        <v>3970</v>
      </c>
      <c r="U75" s="515">
        <v>1964</v>
      </c>
      <c r="V75" s="548">
        <v>0.99136123470366844</v>
      </c>
      <c r="W75" s="548">
        <v>2.4835175886769468E-3</v>
      </c>
      <c r="X75" s="548">
        <v>0.98649170042038425</v>
      </c>
      <c r="Y75" s="548">
        <v>0.99623076898695262</v>
      </c>
    </row>
    <row r="76" spans="1:25" x14ac:dyDescent="0.25">
      <c r="A76" s="391" t="s">
        <v>989</v>
      </c>
      <c r="B76" s="104" t="s">
        <v>36</v>
      </c>
      <c r="C76" s="14" t="s">
        <v>84</v>
      </c>
      <c r="D76" s="15" t="s">
        <v>119</v>
      </c>
      <c r="E76" s="1017"/>
      <c r="F76" s="1017"/>
      <c r="G76" s="1017"/>
      <c r="H76" s="1017"/>
      <c r="I76" s="1017"/>
      <c r="J76" s="1017"/>
      <c r="K76" s="1017"/>
      <c r="L76" s="1017"/>
      <c r="M76" s="1017"/>
      <c r="N76" s="1017"/>
      <c r="O76" s="1017"/>
      <c r="P76" s="1017"/>
      <c r="Q76" s="1017"/>
      <c r="R76" s="1017"/>
      <c r="S76" s="1017"/>
      <c r="T76" s="1017"/>
      <c r="U76" s="1017"/>
      <c r="V76" s="1017"/>
      <c r="W76" s="1017"/>
      <c r="X76" s="1017"/>
      <c r="Y76" s="1017"/>
    </row>
    <row r="77" spans="1:25" x14ac:dyDescent="0.25">
      <c r="A77" s="386" t="s">
        <v>989</v>
      </c>
      <c r="B77" s="95" t="s">
        <v>38</v>
      </c>
      <c r="C77" s="20" t="s">
        <v>84</v>
      </c>
      <c r="D77" s="20" t="s">
        <v>120</v>
      </c>
      <c r="E77" s="19"/>
      <c r="F77" s="19"/>
      <c r="G77" s="19"/>
      <c r="H77" s="19"/>
      <c r="I77" s="19"/>
      <c r="J77" s="19"/>
      <c r="K77" s="19"/>
      <c r="L77" s="19"/>
      <c r="M77" s="19"/>
      <c r="N77" s="19"/>
      <c r="O77" s="19"/>
      <c r="P77" s="19"/>
      <c r="Q77" s="19"/>
      <c r="R77" s="19"/>
      <c r="S77" s="19"/>
      <c r="T77" s="19"/>
      <c r="U77" s="19"/>
      <c r="V77" s="19"/>
      <c r="W77" s="19"/>
      <c r="X77" s="19"/>
      <c r="Y77" s="19"/>
    </row>
    <row r="78" spans="1:25" x14ac:dyDescent="0.25">
      <c r="A78" s="386" t="s">
        <v>989</v>
      </c>
      <c r="B78" s="95" t="s">
        <v>92</v>
      </c>
      <c r="C78" s="20" t="s">
        <v>84</v>
      </c>
      <c r="D78" s="20" t="s">
        <v>120</v>
      </c>
      <c r="E78" s="15">
        <v>137</v>
      </c>
      <c r="F78" s="15">
        <v>1664</v>
      </c>
      <c r="G78" s="15"/>
      <c r="H78" s="15">
        <v>1643</v>
      </c>
      <c r="I78" s="15">
        <v>1623</v>
      </c>
      <c r="J78" s="15">
        <v>98.78</v>
      </c>
      <c r="K78" s="15">
        <v>0.53</v>
      </c>
      <c r="L78" s="15">
        <v>98.25</v>
      </c>
      <c r="M78" s="15">
        <v>99.31</v>
      </c>
      <c r="N78" s="15">
        <v>21</v>
      </c>
      <c r="O78" s="15">
        <v>21</v>
      </c>
      <c r="P78" s="15">
        <v>100</v>
      </c>
      <c r="Q78" s="15">
        <v>0</v>
      </c>
      <c r="R78" s="15">
        <v>100</v>
      </c>
      <c r="S78" s="15">
        <v>100</v>
      </c>
      <c r="T78" s="15">
        <v>1664</v>
      </c>
      <c r="U78" s="15">
        <v>1623</v>
      </c>
      <c r="V78" s="15">
        <v>98.8</v>
      </c>
      <c r="W78" s="15">
        <v>0.52</v>
      </c>
      <c r="X78" s="15">
        <v>98.27</v>
      </c>
      <c r="Y78" s="15">
        <v>99.32</v>
      </c>
    </row>
    <row r="79" spans="1:25" x14ac:dyDescent="0.25">
      <c r="A79" s="386" t="s">
        <v>989</v>
      </c>
      <c r="B79" s="87" t="s">
        <v>86</v>
      </c>
      <c r="C79" s="17" t="s">
        <v>89</v>
      </c>
      <c r="D79" s="20" t="s">
        <v>120</v>
      </c>
      <c r="E79" s="19">
        <v>91</v>
      </c>
      <c r="F79" s="19">
        <v>940</v>
      </c>
      <c r="G79" s="19"/>
      <c r="H79" s="19">
        <v>929</v>
      </c>
      <c r="I79" s="19">
        <v>918</v>
      </c>
      <c r="J79" s="19">
        <v>98.82</v>
      </c>
      <c r="K79" s="19">
        <v>0.7</v>
      </c>
      <c r="L79" s="19">
        <v>98.12</v>
      </c>
      <c r="M79" s="19">
        <v>99.51</v>
      </c>
      <c r="N79" s="19">
        <v>11</v>
      </c>
      <c r="O79" s="19">
        <v>11</v>
      </c>
      <c r="P79" s="19">
        <v>100</v>
      </c>
      <c r="Q79" s="19">
        <v>0</v>
      </c>
      <c r="R79" s="19">
        <v>100</v>
      </c>
      <c r="S79" s="19">
        <v>100</v>
      </c>
      <c r="T79" s="19">
        <v>940</v>
      </c>
      <c r="U79" s="19">
        <v>929</v>
      </c>
      <c r="V79" s="19">
        <v>98.83</v>
      </c>
      <c r="W79" s="19">
        <v>0.69</v>
      </c>
      <c r="X79" s="19">
        <v>98.14</v>
      </c>
      <c r="Y79" s="19">
        <v>99.52</v>
      </c>
    </row>
    <row r="80" spans="1:25" x14ac:dyDescent="0.25">
      <c r="A80" s="386" t="s">
        <v>989</v>
      </c>
      <c r="B80" s="87" t="s">
        <v>86</v>
      </c>
      <c r="C80" s="17" t="s">
        <v>91</v>
      </c>
      <c r="D80" s="20" t="s">
        <v>120</v>
      </c>
      <c r="E80" s="19">
        <v>46</v>
      </c>
      <c r="F80" s="19">
        <v>724</v>
      </c>
      <c r="G80" s="19"/>
      <c r="H80" s="19">
        <v>714</v>
      </c>
      <c r="I80" s="19">
        <v>705</v>
      </c>
      <c r="J80" s="19">
        <v>98.74</v>
      </c>
      <c r="K80" s="19">
        <v>0.82</v>
      </c>
      <c r="L80" s="19">
        <v>97.92</v>
      </c>
      <c r="M80" s="19">
        <v>99.56</v>
      </c>
      <c r="N80" s="19">
        <v>10</v>
      </c>
      <c r="O80" s="19">
        <v>10</v>
      </c>
      <c r="P80" s="19">
        <v>100</v>
      </c>
      <c r="Q80" s="19">
        <v>0</v>
      </c>
      <c r="R80" s="19">
        <v>100</v>
      </c>
      <c r="S80" s="19">
        <v>100</v>
      </c>
      <c r="T80" s="19">
        <v>724</v>
      </c>
      <c r="U80" s="19">
        <v>715</v>
      </c>
      <c r="V80" s="19">
        <v>98.76</v>
      </c>
      <c r="W80" s="19">
        <v>0.81</v>
      </c>
      <c r="X80" s="19">
        <v>97.95</v>
      </c>
      <c r="Y80" s="19">
        <v>99.56</v>
      </c>
    </row>
    <row r="81" spans="1:25" x14ac:dyDescent="0.25">
      <c r="A81" s="388" t="s">
        <v>989</v>
      </c>
      <c r="B81" s="113" t="s">
        <v>86</v>
      </c>
      <c r="C81" s="107" t="s">
        <v>84</v>
      </c>
      <c r="D81" s="106" t="s">
        <v>120</v>
      </c>
      <c r="E81" s="107">
        <v>137</v>
      </c>
      <c r="F81" s="107">
        <v>1664</v>
      </c>
      <c r="G81" s="107"/>
      <c r="H81" s="107">
        <v>1643</v>
      </c>
      <c r="I81" s="107">
        <v>1623</v>
      </c>
      <c r="J81" s="107">
        <v>98.78</v>
      </c>
      <c r="K81" s="107">
        <v>0.53</v>
      </c>
      <c r="L81" s="107">
        <v>98.25</v>
      </c>
      <c r="M81" s="107">
        <v>99.31</v>
      </c>
      <c r="N81" s="107">
        <v>21</v>
      </c>
      <c r="O81" s="107">
        <v>21</v>
      </c>
      <c r="P81" s="107">
        <v>100</v>
      </c>
      <c r="Q81" s="107">
        <v>0</v>
      </c>
      <c r="R81" s="107">
        <v>100</v>
      </c>
      <c r="S81" s="107">
        <v>100</v>
      </c>
      <c r="T81" s="107">
        <v>1664</v>
      </c>
      <c r="U81" s="107">
        <v>1623</v>
      </c>
      <c r="V81" s="107">
        <v>98.8</v>
      </c>
      <c r="W81" s="107">
        <v>0.52</v>
      </c>
      <c r="X81" s="107">
        <v>98.27</v>
      </c>
      <c r="Y81" s="107">
        <v>99.32</v>
      </c>
    </row>
    <row r="82" spans="1:25" x14ac:dyDescent="0.25">
      <c r="A82" s="495" t="s">
        <v>894</v>
      </c>
      <c r="B82" s="495" t="s">
        <v>36</v>
      </c>
      <c r="C82" s="495" t="s">
        <v>84</v>
      </c>
      <c r="D82" s="495" t="s">
        <v>119</v>
      </c>
      <c r="E82" s="558">
        <v>17</v>
      </c>
      <c r="F82" s="516">
        <v>708</v>
      </c>
      <c r="G82" s="534">
        <v>0.14162832566513303</v>
      </c>
      <c r="H82" s="516">
        <v>2300</v>
      </c>
      <c r="I82" s="516">
        <v>2260</v>
      </c>
      <c r="J82" s="549">
        <v>0.9826086956521739</v>
      </c>
      <c r="K82" s="549">
        <v>2.7258E-3</v>
      </c>
      <c r="L82" s="549">
        <v>0.97639260000000005</v>
      </c>
      <c r="M82" s="549">
        <v>0.98754710000000001</v>
      </c>
      <c r="N82" s="516">
        <v>957</v>
      </c>
      <c r="O82" s="516">
        <v>945</v>
      </c>
      <c r="P82" s="549">
        <v>0.98746081504702199</v>
      </c>
      <c r="Q82" s="549">
        <v>3.5969999999999999E-3</v>
      </c>
      <c r="R82" s="549">
        <v>0.97819909999999999</v>
      </c>
      <c r="S82" s="549">
        <v>0.99350450000000001</v>
      </c>
      <c r="T82" s="516">
        <v>3257</v>
      </c>
      <c r="U82" s="516">
        <v>3205</v>
      </c>
      <c r="V82" s="549">
        <v>0.98403438747313476</v>
      </c>
      <c r="W82" s="549">
        <v>2.1963E-3</v>
      </c>
      <c r="X82" s="549">
        <v>0.97911539999999997</v>
      </c>
      <c r="Y82" s="549">
        <v>0.98805370000000003</v>
      </c>
    </row>
    <row r="83" spans="1:25" x14ac:dyDescent="0.25">
      <c r="A83" s="496" t="s">
        <v>894</v>
      </c>
      <c r="B83" s="496" t="s">
        <v>38</v>
      </c>
      <c r="C83" s="496" t="s">
        <v>84</v>
      </c>
      <c r="D83" s="496" t="s">
        <v>120</v>
      </c>
      <c r="E83" s="559">
        <v>15</v>
      </c>
      <c r="F83" s="517">
        <v>1276</v>
      </c>
      <c r="G83" s="535">
        <v>0.25525105021004202</v>
      </c>
      <c r="H83" s="517">
        <v>2161</v>
      </c>
      <c r="I83" s="517">
        <v>2138</v>
      </c>
      <c r="J83" s="550">
        <v>0.98935677926885701</v>
      </c>
      <c r="K83" s="550">
        <v>2.2074E-3</v>
      </c>
      <c r="L83" s="550">
        <v>0.98407250000000002</v>
      </c>
      <c r="M83" s="550">
        <v>0.9932415</v>
      </c>
      <c r="N83" s="517">
        <v>565</v>
      </c>
      <c r="O83" s="517">
        <v>558</v>
      </c>
      <c r="P83" s="550">
        <v>0.98761061946902651</v>
      </c>
      <c r="Q83" s="550">
        <v>4.6535999999999999E-3</v>
      </c>
      <c r="R83" s="550">
        <v>0.97464059999999997</v>
      </c>
      <c r="S83" s="550">
        <v>0.99500469999999996</v>
      </c>
      <c r="T83" s="517">
        <v>2726</v>
      </c>
      <c r="U83" s="517">
        <v>2696</v>
      </c>
      <c r="V83" s="550">
        <v>0.98899486426999261</v>
      </c>
      <c r="W83" s="550">
        <v>1.9981999999999999E-3</v>
      </c>
      <c r="X83" s="550">
        <v>0.98432649999999999</v>
      </c>
      <c r="Y83" s="550">
        <v>0.99256290000000003</v>
      </c>
    </row>
    <row r="84" spans="1:25" x14ac:dyDescent="0.25">
      <c r="A84" s="496" t="s">
        <v>894</v>
      </c>
      <c r="B84" s="496" t="s">
        <v>92</v>
      </c>
      <c r="C84" s="496" t="s">
        <v>84</v>
      </c>
      <c r="D84" s="496" t="s">
        <v>120</v>
      </c>
      <c r="E84" s="559">
        <v>17</v>
      </c>
      <c r="F84" s="517">
        <v>3015</v>
      </c>
      <c r="G84" s="535">
        <v>0.60312062412482492</v>
      </c>
      <c r="H84" s="517">
        <v>3045</v>
      </c>
      <c r="I84" s="517">
        <v>2820</v>
      </c>
      <c r="J84" s="550">
        <v>0.92610837438423643</v>
      </c>
      <c r="K84" s="550">
        <v>4.7406000000000002E-3</v>
      </c>
      <c r="L84" s="550">
        <v>0.91623710000000003</v>
      </c>
      <c r="M84" s="550">
        <v>0.93515119999999996</v>
      </c>
      <c r="N84" s="517">
        <v>740</v>
      </c>
      <c r="O84" s="517">
        <v>679</v>
      </c>
      <c r="P84" s="550">
        <v>0.91756756756756752</v>
      </c>
      <c r="Q84" s="550">
        <v>1.0109999999999999E-2</v>
      </c>
      <c r="R84" s="550">
        <v>0.89536950000000004</v>
      </c>
      <c r="S84" s="550">
        <v>0.9363612</v>
      </c>
      <c r="T84" s="517">
        <v>3785</v>
      </c>
      <c r="U84" s="517">
        <v>3499</v>
      </c>
      <c r="V84" s="550">
        <v>0.92443857331571999</v>
      </c>
      <c r="W84" s="550">
        <v>4.2959000000000001E-3</v>
      </c>
      <c r="X84" s="550">
        <v>0.9155546</v>
      </c>
      <c r="Y84" s="550">
        <v>0.9326603</v>
      </c>
    </row>
    <row r="85" spans="1:25" x14ac:dyDescent="0.25">
      <c r="A85" s="496" t="s">
        <v>894</v>
      </c>
      <c r="B85" s="500" t="s">
        <v>86</v>
      </c>
      <c r="C85" s="496" t="s">
        <v>89</v>
      </c>
      <c r="D85" s="496" t="s">
        <v>120</v>
      </c>
      <c r="E85" s="559">
        <v>46</v>
      </c>
      <c r="F85" s="517">
        <v>3051</v>
      </c>
      <c r="G85" s="535">
        <v>0.61032206441288261</v>
      </c>
      <c r="H85" s="517">
        <v>4423</v>
      </c>
      <c r="I85" s="517">
        <v>4268</v>
      </c>
      <c r="J85" s="550">
        <v>0.96495591227673527</v>
      </c>
      <c r="K85" s="550">
        <v>2.7650000000000001E-3</v>
      </c>
      <c r="L85" s="550">
        <v>0.9591075</v>
      </c>
      <c r="M85" s="550">
        <v>0.97017940000000003</v>
      </c>
      <c r="N85" s="517">
        <v>1307</v>
      </c>
      <c r="O85" s="517">
        <v>1262</v>
      </c>
      <c r="P85" s="550">
        <v>0.96557000765110945</v>
      </c>
      <c r="Q85" s="550">
        <v>5.0434E-3</v>
      </c>
      <c r="R85" s="550">
        <v>0.95419929999999997</v>
      </c>
      <c r="S85" s="550">
        <v>0.97477789999999997</v>
      </c>
      <c r="T85" s="517">
        <v>5730</v>
      </c>
      <c r="U85" s="517">
        <v>5530</v>
      </c>
      <c r="V85" s="550">
        <v>0.96509598603839442</v>
      </c>
      <c r="W85" s="550">
        <v>2.4245999999999998E-3</v>
      </c>
      <c r="X85" s="550">
        <v>0.96001360000000002</v>
      </c>
      <c r="Y85" s="550">
        <v>0.96969729999999998</v>
      </c>
    </row>
    <row r="86" spans="1:25" x14ac:dyDescent="0.25">
      <c r="A86" s="496" t="s">
        <v>894</v>
      </c>
      <c r="B86" s="500" t="s">
        <v>86</v>
      </c>
      <c r="C86" s="496" t="s">
        <v>91</v>
      </c>
      <c r="D86" s="496" t="s">
        <v>120</v>
      </c>
      <c r="E86" s="559">
        <v>31</v>
      </c>
      <c r="F86" s="517">
        <v>1948</v>
      </c>
      <c r="G86" s="535">
        <v>0.38967793558711744</v>
      </c>
      <c r="H86" s="517">
        <v>3110</v>
      </c>
      <c r="I86" s="517">
        <v>2977</v>
      </c>
      <c r="J86" s="550">
        <v>0.95723472668810294</v>
      </c>
      <c r="K86" s="550">
        <v>3.6281E-3</v>
      </c>
      <c r="L86" s="550">
        <v>0.94952049999999999</v>
      </c>
      <c r="M86" s="550">
        <v>0.96407310000000002</v>
      </c>
      <c r="N86" s="517">
        <v>965</v>
      </c>
      <c r="O86" s="517">
        <v>930</v>
      </c>
      <c r="P86" s="550">
        <v>0.96373056994818651</v>
      </c>
      <c r="Q86" s="550">
        <v>6.0184000000000001E-3</v>
      </c>
      <c r="R86" s="550">
        <v>0.94991689999999995</v>
      </c>
      <c r="S86" s="550">
        <v>0.97460939999999996</v>
      </c>
      <c r="T86" s="517">
        <v>4075</v>
      </c>
      <c r="U86" s="517">
        <v>3907</v>
      </c>
      <c r="V86" s="550">
        <v>0.9587730061349693</v>
      </c>
      <c r="W86" s="550">
        <v>3.1145000000000001E-3</v>
      </c>
      <c r="X86" s="550">
        <v>0.95220850000000001</v>
      </c>
      <c r="Y86" s="550">
        <v>0.96466890000000005</v>
      </c>
    </row>
    <row r="87" spans="1:25" x14ac:dyDescent="0.25">
      <c r="A87" s="498" t="s">
        <v>894</v>
      </c>
      <c r="B87" s="498" t="s">
        <v>86</v>
      </c>
      <c r="C87" s="498" t="s">
        <v>84</v>
      </c>
      <c r="D87" s="498" t="s">
        <v>120</v>
      </c>
      <c r="E87" s="560">
        <v>49</v>
      </c>
      <c r="F87" s="518">
        <v>4999</v>
      </c>
      <c r="G87" s="536">
        <v>1</v>
      </c>
      <c r="H87" s="518">
        <v>7533</v>
      </c>
      <c r="I87" s="518">
        <v>7245</v>
      </c>
      <c r="J87" s="551">
        <v>0.96176821983273597</v>
      </c>
      <c r="K87" s="551">
        <v>2.2093E-3</v>
      </c>
      <c r="L87" s="551">
        <v>0.95718919999999996</v>
      </c>
      <c r="M87" s="551">
        <v>0.96598530000000005</v>
      </c>
      <c r="N87" s="518">
        <v>2272</v>
      </c>
      <c r="O87" s="518">
        <v>2192</v>
      </c>
      <c r="P87" s="551">
        <v>0.96478873239436624</v>
      </c>
      <c r="Q87" s="551">
        <v>3.8668000000000001E-3</v>
      </c>
      <c r="R87" s="551">
        <v>0.9563663</v>
      </c>
      <c r="S87" s="551">
        <v>0.97198289999999998</v>
      </c>
      <c r="T87" s="518">
        <v>9805</v>
      </c>
      <c r="U87" s="518">
        <v>9437</v>
      </c>
      <c r="V87" s="551">
        <v>0.96246812850586438</v>
      </c>
      <c r="W87" s="551">
        <v>1.9193999999999999E-3</v>
      </c>
      <c r="X87" s="551">
        <v>0.95851520000000001</v>
      </c>
      <c r="Y87" s="551">
        <v>0.96614319999999998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zoomScale="55" zoomScaleNormal="55" workbookViewId="0">
      <pane xSplit="4" ySplit="4" topLeftCell="E5" activePane="bottomRight" state="frozen"/>
      <selection pane="topRight" activeCell="F1" sqref="F1"/>
      <selection pane="bottomLeft" activeCell="A5" sqref="A5"/>
      <selection pane="bottomRight" activeCell="E5" sqref="E5"/>
    </sheetView>
  </sheetViews>
  <sheetFormatPr defaultRowHeight="15.75" x14ac:dyDescent="0.25"/>
  <cols>
    <col min="1" max="1" width="12.5703125" customWidth="1"/>
    <col min="2" max="3" width="21.5703125" bestFit="1" customWidth="1"/>
    <col min="4" max="4" width="20.42578125" bestFit="1" customWidth="1"/>
    <col min="5" max="5" width="19.28515625" bestFit="1" customWidth="1"/>
    <col min="6" max="6" width="19.28515625" customWidth="1"/>
    <col min="7" max="7" width="21.85546875" bestFit="1" customWidth="1"/>
    <col min="8" max="9" width="17" bestFit="1" customWidth="1"/>
    <col min="10" max="10" width="13.42578125" bestFit="1" customWidth="1"/>
    <col min="11" max="11" width="9.140625" customWidth="1"/>
    <col min="12" max="13" width="25.140625" bestFit="1" customWidth="1"/>
    <col min="14" max="15" width="22.28515625" bestFit="1" customWidth="1"/>
    <col min="16" max="16" width="18.5703125" bestFit="1" customWidth="1"/>
    <col min="17" max="17" width="9.140625" customWidth="1"/>
    <col min="18" max="19" width="25.140625" bestFit="1" customWidth="1"/>
    <col min="20" max="21" width="16.7109375" bestFit="1" customWidth="1"/>
    <col min="22" max="22" width="13.140625" bestFit="1" customWidth="1"/>
    <col min="23" max="23" width="9.140625" customWidth="1"/>
    <col min="24" max="25" width="27.42578125" bestFit="1" customWidth="1"/>
  </cols>
  <sheetData>
    <row r="1" spans="1:25" ht="20.25" x14ac:dyDescent="0.3">
      <c r="A1" s="24" t="s">
        <v>118</v>
      </c>
    </row>
    <row r="2" spans="1:25" ht="18" x14ac:dyDescent="0.25">
      <c r="A2" s="73" t="s">
        <v>32</v>
      </c>
      <c r="D2" s="294"/>
      <c r="E2" s="294"/>
      <c r="F2" s="298"/>
      <c r="G2" s="294"/>
      <c r="H2" s="294"/>
      <c r="I2" s="298"/>
      <c r="J2" s="298"/>
      <c r="K2" s="298"/>
      <c r="L2" s="298"/>
      <c r="M2" s="294"/>
      <c r="N2" s="294"/>
      <c r="O2" s="298"/>
      <c r="P2" s="298"/>
      <c r="Q2" s="298"/>
      <c r="R2" s="298"/>
      <c r="S2" s="294"/>
      <c r="T2" s="294"/>
      <c r="U2" s="298"/>
      <c r="V2" s="298"/>
      <c r="W2" s="298"/>
      <c r="X2" s="298"/>
    </row>
    <row r="3" spans="1:25" x14ac:dyDescent="0.25">
      <c r="A3" s="11"/>
      <c r="B3" s="11"/>
      <c r="C3" s="11"/>
      <c r="D3" s="304"/>
      <c r="E3" s="304"/>
      <c r="F3" s="306"/>
      <c r="G3" s="306"/>
      <c r="H3" s="305" t="s">
        <v>105</v>
      </c>
      <c r="I3" s="307"/>
      <c r="J3" s="307"/>
      <c r="K3" s="307"/>
      <c r="L3" s="307"/>
      <c r="M3" s="305" t="s">
        <v>106</v>
      </c>
      <c r="N3" s="305"/>
      <c r="O3" s="307"/>
      <c r="P3" s="307"/>
      <c r="Q3" s="307"/>
      <c r="R3" s="307"/>
      <c r="S3" s="305" t="s">
        <v>107</v>
      </c>
      <c r="T3" s="305"/>
      <c r="U3" s="307"/>
      <c r="V3" s="307"/>
      <c r="W3" s="307"/>
      <c r="X3" s="307"/>
    </row>
    <row r="4" spans="1:25" x14ac:dyDescent="0.25">
      <c r="A4" s="100" t="s">
        <v>529</v>
      </c>
      <c r="B4" s="110" t="s">
        <v>5</v>
      </c>
      <c r="C4" s="100" t="s">
        <v>4</v>
      </c>
      <c r="D4" s="100" t="s">
        <v>6</v>
      </c>
      <c r="E4" s="296" t="s">
        <v>7</v>
      </c>
      <c r="F4" s="296" t="s">
        <v>9</v>
      </c>
      <c r="G4" s="300" t="s">
        <v>10</v>
      </c>
      <c r="H4" s="296" t="s">
        <v>108</v>
      </c>
      <c r="I4" s="296" t="s">
        <v>109</v>
      </c>
      <c r="J4" s="300" t="s">
        <v>110</v>
      </c>
      <c r="K4" s="300" t="s">
        <v>12</v>
      </c>
      <c r="L4" s="303" t="s">
        <v>13</v>
      </c>
      <c r="M4" s="303" t="s">
        <v>14</v>
      </c>
      <c r="N4" s="296" t="s">
        <v>111</v>
      </c>
      <c r="O4" s="296" t="s">
        <v>112</v>
      </c>
      <c r="P4" s="300" t="s">
        <v>113</v>
      </c>
      <c r="Q4" s="300" t="s">
        <v>17</v>
      </c>
      <c r="R4" s="303" t="s">
        <v>18</v>
      </c>
      <c r="S4" s="303" t="s">
        <v>19</v>
      </c>
      <c r="T4" s="296" t="s">
        <v>114</v>
      </c>
      <c r="U4" s="296" t="s">
        <v>73</v>
      </c>
      <c r="V4" s="308" t="s">
        <v>74</v>
      </c>
      <c r="W4" s="308" t="s">
        <v>21</v>
      </c>
      <c r="X4" s="309" t="s">
        <v>22</v>
      </c>
      <c r="Y4" s="309" t="s">
        <v>23</v>
      </c>
    </row>
    <row r="5" spans="1:25" x14ac:dyDescent="0.25">
      <c r="A5" s="94" t="s">
        <v>522</v>
      </c>
      <c r="B5" s="94" t="s">
        <v>26</v>
      </c>
      <c r="C5" s="67" t="s">
        <v>25</v>
      </c>
      <c r="D5" s="67" t="s">
        <v>119</v>
      </c>
      <c r="E5" s="587">
        <v>24</v>
      </c>
      <c r="F5" s="587">
        <v>559</v>
      </c>
      <c r="G5" s="595">
        <v>0.1404</v>
      </c>
      <c r="H5" s="578">
        <v>480</v>
      </c>
      <c r="I5" s="578">
        <v>480</v>
      </c>
      <c r="J5" s="484">
        <v>1</v>
      </c>
      <c r="K5" s="484">
        <v>0</v>
      </c>
      <c r="L5" s="484">
        <v>1</v>
      </c>
      <c r="M5" s="484">
        <v>1</v>
      </c>
      <c r="N5" s="587">
        <v>29</v>
      </c>
      <c r="O5" s="587">
        <v>29</v>
      </c>
      <c r="P5" s="484">
        <v>1</v>
      </c>
      <c r="Q5" s="484"/>
      <c r="R5" s="484"/>
      <c r="S5" s="484"/>
      <c r="T5" s="587">
        <v>509</v>
      </c>
      <c r="U5" s="691">
        <v>509</v>
      </c>
      <c r="V5" s="716">
        <v>1</v>
      </c>
      <c r="W5" s="716">
        <v>0</v>
      </c>
      <c r="X5" s="716">
        <v>1</v>
      </c>
      <c r="Y5" s="716">
        <v>1</v>
      </c>
    </row>
    <row r="6" spans="1:25" x14ac:dyDescent="0.25">
      <c r="A6" s="94" t="s">
        <v>522</v>
      </c>
      <c r="B6" s="94" t="s">
        <v>26</v>
      </c>
      <c r="C6" s="67" t="s">
        <v>87</v>
      </c>
      <c r="D6" s="67" t="s">
        <v>119</v>
      </c>
      <c r="E6" s="587">
        <v>7</v>
      </c>
      <c r="F6" s="587">
        <v>37</v>
      </c>
      <c r="G6" s="595">
        <v>3.9600000000000003E-2</v>
      </c>
      <c r="H6" s="578">
        <v>28</v>
      </c>
      <c r="I6" s="578">
        <v>28</v>
      </c>
      <c r="J6" s="484">
        <v>1</v>
      </c>
      <c r="K6" s="484"/>
      <c r="L6" s="484"/>
      <c r="M6" s="484"/>
      <c r="N6" s="587">
        <v>6</v>
      </c>
      <c r="O6" s="587">
        <v>6</v>
      </c>
      <c r="P6" s="484"/>
      <c r="Q6" s="484"/>
      <c r="R6" s="484"/>
      <c r="S6" s="484"/>
      <c r="T6" s="587">
        <v>34</v>
      </c>
      <c r="U6" s="691">
        <v>34</v>
      </c>
      <c r="V6" s="716">
        <v>1</v>
      </c>
      <c r="W6" s="716">
        <v>0</v>
      </c>
      <c r="X6" s="716">
        <v>1</v>
      </c>
      <c r="Y6" s="716">
        <v>1</v>
      </c>
    </row>
    <row r="7" spans="1:25" x14ac:dyDescent="0.25">
      <c r="A7" s="85" t="s">
        <v>522</v>
      </c>
      <c r="B7" s="85" t="s">
        <v>26</v>
      </c>
      <c r="C7" s="14" t="s">
        <v>84</v>
      </c>
      <c r="D7" s="16" t="s">
        <v>121</v>
      </c>
      <c r="E7" s="561">
        <v>24</v>
      </c>
      <c r="F7" s="561">
        <v>597</v>
      </c>
      <c r="G7" s="503">
        <v>0.18</v>
      </c>
      <c r="H7" s="509">
        <v>508</v>
      </c>
      <c r="I7" s="509">
        <v>508</v>
      </c>
      <c r="J7" s="487">
        <v>1</v>
      </c>
      <c r="K7" s="487">
        <v>0</v>
      </c>
      <c r="L7" s="487">
        <v>1</v>
      </c>
      <c r="M7" s="487">
        <v>1</v>
      </c>
      <c r="N7" s="561">
        <v>35</v>
      </c>
      <c r="O7" s="561">
        <v>35</v>
      </c>
      <c r="P7" s="487">
        <v>1</v>
      </c>
      <c r="Q7" s="487">
        <v>0</v>
      </c>
      <c r="R7" s="487">
        <v>1</v>
      </c>
      <c r="S7" s="487">
        <v>1</v>
      </c>
      <c r="T7" s="561">
        <v>543</v>
      </c>
      <c r="U7" s="692">
        <v>543</v>
      </c>
      <c r="V7" s="717">
        <v>1</v>
      </c>
      <c r="W7" s="717">
        <v>0</v>
      </c>
      <c r="X7" s="717">
        <v>1</v>
      </c>
      <c r="Y7" s="717">
        <v>1</v>
      </c>
    </row>
    <row r="8" spans="1:25" x14ac:dyDescent="0.25">
      <c r="A8" s="94" t="s">
        <v>522</v>
      </c>
      <c r="B8" s="94" t="s">
        <v>28</v>
      </c>
      <c r="C8" s="67" t="s">
        <v>25</v>
      </c>
      <c r="D8" s="67" t="s">
        <v>119</v>
      </c>
      <c r="E8" s="587">
        <v>36</v>
      </c>
      <c r="F8" s="587">
        <v>1765</v>
      </c>
      <c r="G8" s="595">
        <v>0.43680000000000002</v>
      </c>
      <c r="H8" s="578">
        <v>1300</v>
      </c>
      <c r="I8" s="578">
        <v>1300</v>
      </c>
      <c r="J8" s="484">
        <v>1</v>
      </c>
      <c r="K8" s="484">
        <v>0</v>
      </c>
      <c r="L8" s="484">
        <v>1</v>
      </c>
      <c r="M8" s="484">
        <v>1</v>
      </c>
      <c r="N8" s="587">
        <v>102</v>
      </c>
      <c r="O8" s="587">
        <v>102</v>
      </c>
      <c r="P8" s="484">
        <v>1</v>
      </c>
      <c r="Q8" s="484">
        <v>0</v>
      </c>
      <c r="R8" s="484">
        <v>1</v>
      </c>
      <c r="S8" s="484">
        <v>1</v>
      </c>
      <c r="T8" s="587">
        <v>1402</v>
      </c>
      <c r="U8" s="691">
        <v>1402</v>
      </c>
      <c r="V8" s="716">
        <v>1</v>
      </c>
      <c r="W8" s="716">
        <v>0</v>
      </c>
      <c r="X8" s="716">
        <v>1</v>
      </c>
      <c r="Y8" s="716">
        <v>1</v>
      </c>
    </row>
    <row r="9" spans="1:25" x14ac:dyDescent="0.25">
      <c r="A9" s="94" t="s">
        <v>522</v>
      </c>
      <c r="B9" s="94" t="s">
        <v>28</v>
      </c>
      <c r="C9" s="67" t="s">
        <v>25</v>
      </c>
      <c r="D9" s="67" t="s">
        <v>122</v>
      </c>
      <c r="E9" s="587">
        <v>36</v>
      </c>
      <c r="F9" s="587">
        <v>1765</v>
      </c>
      <c r="G9" s="595">
        <v>0.43680000000000002</v>
      </c>
      <c r="H9" s="578">
        <v>188</v>
      </c>
      <c r="I9" s="578">
        <v>186</v>
      </c>
      <c r="J9" s="484">
        <v>0.99199999999999999</v>
      </c>
      <c r="K9" s="484">
        <v>6.4999999999999997E-3</v>
      </c>
      <c r="L9" s="484">
        <v>0.97929999999999995</v>
      </c>
      <c r="M9" s="484">
        <v>1</v>
      </c>
      <c r="N9" s="587">
        <v>15</v>
      </c>
      <c r="O9" s="587">
        <v>15</v>
      </c>
      <c r="P9" s="484"/>
      <c r="Q9" s="484"/>
      <c r="R9" s="484"/>
      <c r="S9" s="484"/>
      <c r="T9" s="587">
        <v>203</v>
      </c>
      <c r="U9" s="691">
        <v>201</v>
      </c>
      <c r="V9" s="716">
        <v>0.99199999999999999</v>
      </c>
      <c r="W9" s="716">
        <v>6.3E-3</v>
      </c>
      <c r="X9" s="716">
        <v>0.97970000000000002</v>
      </c>
      <c r="Y9" s="716">
        <v>1</v>
      </c>
    </row>
    <row r="10" spans="1:25" x14ac:dyDescent="0.25">
      <c r="A10" s="85" t="s">
        <v>522</v>
      </c>
      <c r="B10" s="85" t="s">
        <v>28</v>
      </c>
      <c r="C10" s="16" t="s">
        <v>89</v>
      </c>
      <c r="D10" s="14" t="s">
        <v>120</v>
      </c>
      <c r="E10" s="561">
        <v>36</v>
      </c>
      <c r="F10" s="561">
        <v>1765</v>
      </c>
      <c r="G10" s="503">
        <v>0.43680000000000002</v>
      </c>
      <c r="H10" s="509">
        <v>1488</v>
      </c>
      <c r="I10" s="509">
        <v>1486</v>
      </c>
      <c r="J10" s="487">
        <v>1</v>
      </c>
      <c r="K10" s="487">
        <v>0</v>
      </c>
      <c r="L10" s="487">
        <v>1</v>
      </c>
      <c r="M10" s="487">
        <v>1</v>
      </c>
      <c r="N10" s="561">
        <v>117</v>
      </c>
      <c r="O10" s="561">
        <v>117</v>
      </c>
      <c r="P10" s="487">
        <v>1</v>
      </c>
      <c r="Q10" s="487">
        <v>0</v>
      </c>
      <c r="R10" s="487">
        <v>1</v>
      </c>
      <c r="S10" s="487">
        <v>1</v>
      </c>
      <c r="T10" s="561">
        <v>1605</v>
      </c>
      <c r="U10" s="692">
        <v>1603</v>
      </c>
      <c r="V10" s="717">
        <v>1</v>
      </c>
      <c r="W10" s="717">
        <v>0</v>
      </c>
      <c r="X10" s="717">
        <v>1</v>
      </c>
      <c r="Y10" s="717">
        <v>1</v>
      </c>
    </row>
    <row r="11" spans="1:25" x14ac:dyDescent="0.25">
      <c r="A11" s="94" t="s">
        <v>522</v>
      </c>
      <c r="B11" s="94" t="s">
        <v>28</v>
      </c>
      <c r="C11" s="67" t="s">
        <v>87</v>
      </c>
      <c r="D11" s="67" t="s">
        <v>119</v>
      </c>
      <c r="E11" s="587">
        <v>25</v>
      </c>
      <c r="F11" s="587">
        <v>6367</v>
      </c>
      <c r="G11" s="595">
        <v>0.1232</v>
      </c>
      <c r="H11" s="578">
        <v>5007</v>
      </c>
      <c r="I11" s="578">
        <v>5006</v>
      </c>
      <c r="J11" s="484">
        <v>1</v>
      </c>
      <c r="K11" s="484">
        <v>0</v>
      </c>
      <c r="L11" s="484">
        <v>1</v>
      </c>
      <c r="M11" s="484">
        <v>1</v>
      </c>
      <c r="N11" s="587">
        <v>616</v>
      </c>
      <c r="O11" s="587">
        <v>616</v>
      </c>
      <c r="P11" s="484">
        <v>1</v>
      </c>
      <c r="Q11" s="484">
        <v>0</v>
      </c>
      <c r="R11" s="484">
        <v>1</v>
      </c>
      <c r="S11" s="484">
        <v>1</v>
      </c>
      <c r="T11" s="587">
        <v>5623</v>
      </c>
      <c r="U11" s="691">
        <v>5622</v>
      </c>
      <c r="V11" s="716">
        <v>1</v>
      </c>
      <c r="W11" s="716">
        <v>0</v>
      </c>
      <c r="X11" s="716">
        <v>1</v>
      </c>
      <c r="Y11" s="716">
        <v>1</v>
      </c>
    </row>
    <row r="12" spans="1:25" x14ac:dyDescent="0.25">
      <c r="A12" s="94" t="s">
        <v>522</v>
      </c>
      <c r="B12" s="94" t="s">
        <v>28</v>
      </c>
      <c r="C12" s="67" t="s">
        <v>87</v>
      </c>
      <c r="D12" s="67" t="s">
        <v>122</v>
      </c>
      <c r="E12" s="587">
        <v>25</v>
      </c>
      <c r="F12" s="587">
        <v>6367</v>
      </c>
      <c r="G12" s="595">
        <v>0.1232</v>
      </c>
      <c r="H12" s="578">
        <v>145</v>
      </c>
      <c r="I12" s="578">
        <v>145</v>
      </c>
      <c r="J12" s="484">
        <v>1</v>
      </c>
      <c r="K12" s="484">
        <v>0</v>
      </c>
      <c r="L12" s="484">
        <v>1</v>
      </c>
      <c r="M12" s="484">
        <v>1</v>
      </c>
      <c r="N12" s="587">
        <v>21</v>
      </c>
      <c r="O12" s="587">
        <v>21</v>
      </c>
      <c r="P12" s="484">
        <v>1</v>
      </c>
      <c r="Q12" s="484"/>
      <c r="R12" s="484"/>
      <c r="S12" s="484"/>
      <c r="T12" s="587">
        <v>166</v>
      </c>
      <c r="U12" s="691">
        <v>166</v>
      </c>
      <c r="V12" s="716">
        <v>1</v>
      </c>
      <c r="W12" s="716">
        <v>0</v>
      </c>
      <c r="X12" s="716">
        <v>1</v>
      </c>
      <c r="Y12" s="716">
        <v>1</v>
      </c>
    </row>
    <row r="13" spans="1:25" x14ac:dyDescent="0.25">
      <c r="A13" s="85" t="s">
        <v>522</v>
      </c>
      <c r="B13" s="85" t="s">
        <v>28</v>
      </c>
      <c r="C13" s="16" t="s">
        <v>91</v>
      </c>
      <c r="D13" s="14" t="s">
        <v>120</v>
      </c>
      <c r="E13" s="561">
        <v>25</v>
      </c>
      <c r="F13" s="561">
        <v>6367</v>
      </c>
      <c r="G13" s="503">
        <v>0.1232</v>
      </c>
      <c r="H13" s="509">
        <v>5152</v>
      </c>
      <c r="I13" s="509">
        <v>5151</v>
      </c>
      <c r="J13" s="487">
        <v>1</v>
      </c>
      <c r="K13" s="487">
        <v>0</v>
      </c>
      <c r="L13" s="487">
        <v>1</v>
      </c>
      <c r="M13" s="487">
        <v>1</v>
      </c>
      <c r="N13" s="561">
        <v>637</v>
      </c>
      <c r="O13" s="561">
        <v>637</v>
      </c>
      <c r="P13" s="487">
        <v>1</v>
      </c>
      <c r="Q13" s="487">
        <v>0</v>
      </c>
      <c r="R13" s="487">
        <v>1</v>
      </c>
      <c r="S13" s="487">
        <v>1</v>
      </c>
      <c r="T13" s="561">
        <v>5789</v>
      </c>
      <c r="U13" s="692">
        <v>5788</v>
      </c>
      <c r="V13" s="717">
        <v>1</v>
      </c>
      <c r="W13" s="717">
        <v>0</v>
      </c>
      <c r="X13" s="717">
        <v>1</v>
      </c>
      <c r="Y13" s="717">
        <v>1</v>
      </c>
    </row>
    <row r="14" spans="1:25" x14ac:dyDescent="0.25">
      <c r="A14" s="85" t="s">
        <v>522</v>
      </c>
      <c r="B14" s="85" t="s">
        <v>28</v>
      </c>
      <c r="C14" s="14" t="s">
        <v>84</v>
      </c>
      <c r="D14" s="16" t="s">
        <v>121</v>
      </c>
      <c r="E14" s="561">
        <v>48</v>
      </c>
      <c r="F14" s="561">
        <v>8133</v>
      </c>
      <c r="G14" s="503">
        <v>0.56000000000000005</v>
      </c>
      <c r="H14" s="509">
        <v>6307</v>
      </c>
      <c r="I14" s="509">
        <v>6306</v>
      </c>
      <c r="J14" s="487">
        <v>1</v>
      </c>
      <c r="K14" s="487">
        <v>0</v>
      </c>
      <c r="L14" s="487">
        <v>1</v>
      </c>
      <c r="M14" s="487">
        <v>1</v>
      </c>
      <c r="N14" s="561">
        <v>718</v>
      </c>
      <c r="O14" s="561">
        <v>718</v>
      </c>
      <c r="P14" s="487">
        <v>1</v>
      </c>
      <c r="Q14" s="487">
        <v>0</v>
      </c>
      <c r="R14" s="487">
        <v>1</v>
      </c>
      <c r="S14" s="487">
        <v>1</v>
      </c>
      <c r="T14" s="561">
        <v>7025</v>
      </c>
      <c r="U14" s="692">
        <v>7024</v>
      </c>
      <c r="V14" s="717">
        <v>1</v>
      </c>
      <c r="W14" s="717">
        <v>0</v>
      </c>
      <c r="X14" s="717">
        <v>1</v>
      </c>
      <c r="Y14" s="717">
        <v>1</v>
      </c>
    </row>
    <row r="15" spans="1:25" x14ac:dyDescent="0.25">
      <c r="A15" s="85" t="s">
        <v>522</v>
      </c>
      <c r="B15" s="85" t="s">
        <v>28</v>
      </c>
      <c r="C15" s="14" t="s">
        <v>84</v>
      </c>
      <c r="D15" s="16" t="s">
        <v>123</v>
      </c>
      <c r="E15" s="561">
        <v>48</v>
      </c>
      <c r="F15" s="561">
        <v>8133</v>
      </c>
      <c r="G15" s="503">
        <v>0.56000000000000005</v>
      </c>
      <c r="H15" s="509">
        <v>333</v>
      </c>
      <c r="I15" s="509">
        <v>331</v>
      </c>
      <c r="J15" s="487">
        <v>0.99299999999999999</v>
      </c>
      <c r="K15" s="487">
        <v>4.5999999999999999E-3</v>
      </c>
      <c r="L15" s="487">
        <v>0.98399999999999999</v>
      </c>
      <c r="M15" s="487">
        <v>1</v>
      </c>
      <c r="N15" s="561">
        <v>36</v>
      </c>
      <c r="O15" s="561">
        <v>36</v>
      </c>
      <c r="P15" s="487">
        <v>1</v>
      </c>
      <c r="Q15" s="487">
        <v>0</v>
      </c>
      <c r="R15" s="487">
        <v>1</v>
      </c>
      <c r="S15" s="487">
        <v>1</v>
      </c>
      <c r="T15" s="561">
        <v>369</v>
      </c>
      <c r="U15" s="692">
        <v>367</v>
      </c>
      <c r="V15" s="717">
        <v>0.99299999999999999</v>
      </c>
      <c r="W15" s="717">
        <v>4.3E-3</v>
      </c>
      <c r="X15" s="717">
        <v>0.98460000000000003</v>
      </c>
      <c r="Y15" s="717">
        <v>1</v>
      </c>
    </row>
    <row r="16" spans="1:25" x14ac:dyDescent="0.25">
      <c r="A16" s="386" t="s">
        <v>522</v>
      </c>
      <c r="B16" s="95" t="s">
        <v>38</v>
      </c>
      <c r="C16" s="20" t="s">
        <v>84</v>
      </c>
      <c r="D16" s="20" t="s">
        <v>120</v>
      </c>
      <c r="E16" s="562">
        <v>48</v>
      </c>
      <c r="F16" s="562">
        <v>8133</v>
      </c>
      <c r="G16" s="504">
        <v>0.56000000000000005</v>
      </c>
      <c r="H16" s="510">
        <v>6640</v>
      </c>
      <c r="I16" s="510">
        <v>6637</v>
      </c>
      <c r="J16" s="494">
        <v>1</v>
      </c>
      <c r="K16" s="494">
        <v>0</v>
      </c>
      <c r="L16" s="494">
        <v>1</v>
      </c>
      <c r="M16" s="494">
        <v>1</v>
      </c>
      <c r="N16" s="562">
        <v>754</v>
      </c>
      <c r="O16" s="562">
        <v>754</v>
      </c>
      <c r="P16" s="494">
        <v>1</v>
      </c>
      <c r="Q16" s="494">
        <v>0</v>
      </c>
      <c r="R16" s="494">
        <v>1</v>
      </c>
      <c r="S16" s="494">
        <v>1</v>
      </c>
      <c r="T16" s="562">
        <v>7394</v>
      </c>
      <c r="U16" s="693">
        <v>7391</v>
      </c>
      <c r="V16" s="653">
        <v>1</v>
      </c>
      <c r="W16" s="653">
        <v>0</v>
      </c>
      <c r="X16" s="653">
        <v>1</v>
      </c>
      <c r="Y16" s="653">
        <v>1</v>
      </c>
    </row>
    <row r="17" spans="1:25" x14ac:dyDescent="0.25">
      <c r="A17" s="94" t="s">
        <v>522</v>
      </c>
      <c r="B17" s="94" t="s">
        <v>29</v>
      </c>
      <c r="C17" s="67" t="s">
        <v>25</v>
      </c>
      <c r="D17" s="67" t="s">
        <v>119</v>
      </c>
      <c r="E17" s="587">
        <v>69</v>
      </c>
      <c r="F17" s="587">
        <v>9280</v>
      </c>
      <c r="G17" s="595">
        <v>0.20280000000000001</v>
      </c>
      <c r="H17" s="578">
        <v>6118</v>
      </c>
      <c r="I17" s="578">
        <v>6107</v>
      </c>
      <c r="J17" s="484">
        <v>0.998</v>
      </c>
      <c r="K17" s="484">
        <v>5.9999999999999995E-4</v>
      </c>
      <c r="L17" s="484">
        <v>0.99680000000000002</v>
      </c>
      <c r="M17" s="484">
        <v>0.99919999999999998</v>
      </c>
      <c r="N17" s="587">
        <v>306</v>
      </c>
      <c r="O17" s="587">
        <v>305</v>
      </c>
      <c r="P17" s="484">
        <v>0.998</v>
      </c>
      <c r="Q17" s="484">
        <v>2.5999999999999999E-3</v>
      </c>
      <c r="R17" s="484">
        <v>0.9929</v>
      </c>
      <c r="S17" s="484">
        <v>1</v>
      </c>
      <c r="T17" s="587">
        <v>6424</v>
      </c>
      <c r="U17" s="691">
        <v>6412</v>
      </c>
      <c r="V17" s="716">
        <v>0.998</v>
      </c>
      <c r="W17" s="716">
        <v>5.9999999999999995E-4</v>
      </c>
      <c r="X17" s="716">
        <v>0.99680000000000002</v>
      </c>
      <c r="Y17" s="716">
        <v>0.99919999999999998</v>
      </c>
    </row>
    <row r="18" spans="1:25" x14ac:dyDescent="0.25">
      <c r="A18" s="94" t="s">
        <v>522</v>
      </c>
      <c r="B18" s="94" t="s">
        <v>29</v>
      </c>
      <c r="C18" s="67" t="s">
        <v>25</v>
      </c>
      <c r="D18" s="67" t="s">
        <v>122</v>
      </c>
      <c r="E18" s="587">
        <v>69</v>
      </c>
      <c r="F18" s="587">
        <v>9280</v>
      </c>
      <c r="G18" s="595">
        <v>0.20280000000000001</v>
      </c>
      <c r="H18" s="578">
        <v>1869</v>
      </c>
      <c r="I18" s="578">
        <v>1857</v>
      </c>
      <c r="J18" s="484">
        <v>0.99099999999999999</v>
      </c>
      <c r="K18" s="484">
        <v>2.2000000000000001E-3</v>
      </c>
      <c r="L18" s="484">
        <v>0.98670000000000002</v>
      </c>
      <c r="M18" s="484">
        <v>0.99529999999999996</v>
      </c>
      <c r="N18" s="587">
        <v>144</v>
      </c>
      <c r="O18" s="587">
        <v>144</v>
      </c>
      <c r="P18" s="484">
        <v>1</v>
      </c>
      <c r="Q18" s="484">
        <v>0</v>
      </c>
      <c r="R18" s="484">
        <v>1</v>
      </c>
      <c r="S18" s="484">
        <v>1</v>
      </c>
      <c r="T18" s="587">
        <v>2013</v>
      </c>
      <c r="U18" s="691">
        <v>2001</v>
      </c>
      <c r="V18" s="716">
        <v>0.99099999999999999</v>
      </c>
      <c r="W18" s="716">
        <v>2.0999999999999999E-3</v>
      </c>
      <c r="X18" s="716">
        <v>0.9869</v>
      </c>
      <c r="Y18" s="716">
        <v>0.99509999999999998</v>
      </c>
    </row>
    <row r="19" spans="1:25" x14ac:dyDescent="0.25">
      <c r="A19" s="85" t="s">
        <v>522</v>
      </c>
      <c r="B19" s="85" t="s">
        <v>29</v>
      </c>
      <c r="C19" s="16" t="s">
        <v>89</v>
      </c>
      <c r="D19" s="14" t="s">
        <v>120</v>
      </c>
      <c r="E19" s="561">
        <v>69</v>
      </c>
      <c r="F19" s="561">
        <v>9280</v>
      </c>
      <c r="G19" s="503">
        <v>0.20280000000000001</v>
      </c>
      <c r="H19" s="509">
        <v>7987</v>
      </c>
      <c r="I19" s="509">
        <v>7964</v>
      </c>
      <c r="J19" s="487">
        <v>0.997</v>
      </c>
      <c r="K19" s="487">
        <v>5.9999999999999995E-4</v>
      </c>
      <c r="L19" s="487">
        <v>0.99580000000000002</v>
      </c>
      <c r="M19" s="487">
        <v>0.99819999999999998</v>
      </c>
      <c r="N19" s="561">
        <v>450</v>
      </c>
      <c r="O19" s="561">
        <v>449</v>
      </c>
      <c r="P19" s="487">
        <v>0.998</v>
      </c>
      <c r="Q19" s="487">
        <v>2.0999999999999999E-3</v>
      </c>
      <c r="R19" s="487">
        <v>0.99390000000000001</v>
      </c>
      <c r="S19" s="487">
        <v>1</v>
      </c>
      <c r="T19" s="561">
        <v>8437</v>
      </c>
      <c r="U19" s="692">
        <v>8413</v>
      </c>
      <c r="V19" s="717">
        <v>0.997</v>
      </c>
      <c r="W19" s="717">
        <v>5.9999999999999995E-4</v>
      </c>
      <c r="X19" s="717">
        <v>0.99580000000000002</v>
      </c>
      <c r="Y19" s="717">
        <v>0.99819999999999998</v>
      </c>
    </row>
    <row r="20" spans="1:25" x14ac:dyDescent="0.25">
      <c r="A20" s="94" t="s">
        <v>522</v>
      </c>
      <c r="B20" s="94" t="s">
        <v>29</v>
      </c>
      <c r="C20" s="67" t="s">
        <v>87</v>
      </c>
      <c r="D20" s="67" t="s">
        <v>119</v>
      </c>
      <c r="E20" s="587">
        <v>22</v>
      </c>
      <c r="F20" s="587">
        <v>540</v>
      </c>
      <c r="G20" s="595">
        <v>5.7200000000000001E-2</v>
      </c>
      <c r="H20" s="578">
        <v>265</v>
      </c>
      <c r="I20" s="578">
        <v>263</v>
      </c>
      <c r="J20" s="484">
        <v>0.98899999999999999</v>
      </c>
      <c r="K20" s="484">
        <v>6.4000000000000003E-3</v>
      </c>
      <c r="L20" s="484">
        <v>0.97650000000000003</v>
      </c>
      <c r="M20" s="484">
        <v>1</v>
      </c>
      <c r="N20" s="587">
        <v>21</v>
      </c>
      <c r="O20" s="587">
        <v>20</v>
      </c>
      <c r="P20" s="484"/>
      <c r="Q20" s="484"/>
      <c r="R20" s="484"/>
      <c r="S20" s="484"/>
      <c r="T20" s="587">
        <v>286</v>
      </c>
      <c r="U20" s="691">
        <v>283</v>
      </c>
      <c r="V20" s="716">
        <v>0.98899999999999999</v>
      </c>
      <c r="W20" s="716">
        <v>6.1999999999999998E-3</v>
      </c>
      <c r="X20" s="716">
        <v>0.9768</v>
      </c>
      <c r="Y20" s="716">
        <v>1</v>
      </c>
    </row>
    <row r="21" spans="1:25" x14ac:dyDescent="0.25">
      <c r="A21" s="94" t="s">
        <v>522</v>
      </c>
      <c r="B21" s="94" t="s">
        <v>29</v>
      </c>
      <c r="C21" s="67" t="s">
        <v>87</v>
      </c>
      <c r="D21" s="67" t="s">
        <v>122</v>
      </c>
      <c r="E21" s="587">
        <v>22</v>
      </c>
      <c r="F21" s="587">
        <v>540</v>
      </c>
      <c r="G21" s="595">
        <v>5.7200000000000001E-2</v>
      </c>
      <c r="H21" s="578">
        <v>170</v>
      </c>
      <c r="I21" s="578">
        <v>167</v>
      </c>
      <c r="J21" s="484">
        <v>0.97399999999999998</v>
      </c>
      <c r="K21" s="484">
        <v>1.2200000000000001E-2</v>
      </c>
      <c r="L21" s="484">
        <v>0.95009999999999994</v>
      </c>
      <c r="M21" s="484">
        <v>0.99790000000000001</v>
      </c>
      <c r="N21" s="587">
        <v>35</v>
      </c>
      <c r="O21" s="587">
        <v>35</v>
      </c>
      <c r="P21" s="484">
        <v>1</v>
      </c>
      <c r="Q21" s="484">
        <v>0</v>
      </c>
      <c r="R21" s="484">
        <v>1</v>
      </c>
      <c r="S21" s="484">
        <v>1</v>
      </c>
      <c r="T21" s="587">
        <v>205</v>
      </c>
      <c r="U21" s="691">
        <v>202</v>
      </c>
      <c r="V21" s="716">
        <v>0.97599999999999998</v>
      </c>
      <c r="W21" s="716">
        <v>1.0699999999999999E-2</v>
      </c>
      <c r="X21" s="716">
        <v>0.95499999999999996</v>
      </c>
      <c r="Y21" s="716">
        <v>0.997</v>
      </c>
    </row>
    <row r="22" spans="1:25" x14ac:dyDescent="0.25">
      <c r="A22" s="85" t="s">
        <v>522</v>
      </c>
      <c r="B22" s="85" t="s">
        <v>29</v>
      </c>
      <c r="C22" s="16" t="s">
        <v>91</v>
      </c>
      <c r="D22" s="14" t="s">
        <v>120</v>
      </c>
      <c r="E22" s="561">
        <v>22</v>
      </c>
      <c r="F22" s="561">
        <v>540</v>
      </c>
      <c r="G22" s="503">
        <v>5.7200000000000001E-2</v>
      </c>
      <c r="H22" s="509">
        <v>435</v>
      </c>
      <c r="I22" s="509">
        <v>430</v>
      </c>
      <c r="J22" s="487">
        <v>0.98499999999999999</v>
      </c>
      <c r="K22" s="487">
        <v>5.7999999999999996E-3</v>
      </c>
      <c r="L22" s="487">
        <v>0.97360000000000002</v>
      </c>
      <c r="M22" s="487">
        <v>0.99639999999999995</v>
      </c>
      <c r="N22" s="561">
        <v>56</v>
      </c>
      <c r="O22" s="561">
        <v>55</v>
      </c>
      <c r="P22" s="487">
        <v>0.99199999999999999</v>
      </c>
      <c r="Q22" s="487">
        <v>1.1900000000000001E-2</v>
      </c>
      <c r="R22" s="487">
        <v>0.96870000000000001</v>
      </c>
      <c r="S22" s="487">
        <v>1</v>
      </c>
      <c r="T22" s="561">
        <v>491</v>
      </c>
      <c r="U22" s="692">
        <v>485</v>
      </c>
      <c r="V22" s="717">
        <v>0.98499999999999999</v>
      </c>
      <c r="W22" s="717">
        <v>5.4999999999999997E-3</v>
      </c>
      <c r="X22" s="717">
        <v>0.97419999999999995</v>
      </c>
      <c r="Y22" s="717">
        <v>0.99580000000000002</v>
      </c>
    </row>
    <row r="23" spans="1:25" x14ac:dyDescent="0.25">
      <c r="A23" s="85" t="s">
        <v>522</v>
      </c>
      <c r="B23" s="85" t="s">
        <v>29</v>
      </c>
      <c r="C23" s="14" t="s">
        <v>84</v>
      </c>
      <c r="D23" s="16" t="s">
        <v>121</v>
      </c>
      <c r="E23" s="561">
        <v>74</v>
      </c>
      <c r="F23" s="561">
        <v>9820</v>
      </c>
      <c r="G23" s="503">
        <v>0.26</v>
      </c>
      <c r="H23" s="509">
        <v>6383</v>
      </c>
      <c r="I23" s="509">
        <v>6370</v>
      </c>
      <c r="J23" s="487">
        <v>0.998</v>
      </c>
      <c r="K23" s="487">
        <v>5.9999999999999995E-4</v>
      </c>
      <c r="L23" s="487">
        <v>0.99680000000000002</v>
      </c>
      <c r="M23" s="487">
        <v>0.99919999999999998</v>
      </c>
      <c r="N23" s="561">
        <v>327</v>
      </c>
      <c r="O23" s="561">
        <v>325</v>
      </c>
      <c r="P23" s="487">
        <v>0.997</v>
      </c>
      <c r="Q23" s="487">
        <v>3.0000000000000001E-3</v>
      </c>
      <c r="R23" s="487">
        <v>0.99109999999999998</v>
      </c>
      <c r="S23" s="487">
        <v>1</v>
      </c>
      <c r="T23" s="561">
        <v>6710</v>
      </c>
      <c r="U23" s="692">
        <v>6695</v>
      </c>
      <c r="V23" s="717">
        <v>0.998</v>
      </c>
      <c r="W23" s="717">
        <v>5.0000000000000001E-4</v>
      </c>
      <c r="X23" s="717">
        <v>0.997</v>
      </c>
      <c r="Y23" s="717">
        <v>0.999</v>
      </c>
    </row>
    <row r="24" spans="1:25" x14ac:dyDescent="0.25">
      <c r="A24" s="85" t="s">
        <v>522</v>
      </c>
      <c r="B24" s="85" t="s">
        <v>29</v>
      </c>
      <c r="C24" s="14" t="s">
        <v>84</v>
      </c>
      <c r="D24" s="16" t="s">
        <v>123</v>
      </c>
      <c r="E24" s="561">
        <v>74</v>
      </c>
      <c r="F24" s="561">
        <v>9820</v>
      </c>
      <c r="G24" s="503">
        <v>0.26</v>
      </c>
      <c r="H24" s="509">
        <v>2039</v>
      </c>
      <c r="I24" s="509">
        <v>2024</v>
      </c>
      <c r="J24" s="487">
        <v>0.99</v>
      </c>
      <c r="K24" s="487">
        <v>2.2000000000000001E-3</v>
      </c>
      <c r="L24" s="487">
        <v>0.98570000000000002</v>
      </c>
      <c r="M24" s="487">
        <v>0.99429999999999996</v>
      </c>
      <c r="N24" s="561">
        <v>179</v>
      </c>
      <c r="O24" s="561">
        <v>179</v>
      </c>
      <c r="P24" s="487">
        <v>1</v>
      </c>
      <c r="Q24" s="487">
        <v>0</v>
      </c>
      <c r="R24" s="487">
        <v>1</v>
      </c>
      <c r="S24" s="487">
        <v>1</v>
      </c>
      <c r="T24" s="561">
        <v>2218</v>
      </c>
      <c r="U24" s="692">
        <v>2203</v>
      </c>
      <c r="V24" s="717">
        <v>0.99</v>
      </c>
      <c r="W24" s="717">
        <v>2.0999999999999999E-3</v>
      </c>
      <c r="X24" s="717">
        <v>0.9859</v>
      </c>
      <c r="Y24" s="717">
        <v>0.99409999999999998</v>
      </c>
    </row>
    <row r="25" spans="1:25" x14ac:dyDescent="0.25">
      <c r="A25" s="386" t="s">
        <v>522</v>
      </c>
      <c r="B25" s="95" t="s">
        <v>92</v>
      </c>
      <c r="C25" s="20" t="s">
        <v>84</v>
      </c>
      <c r="D25" s="20" t="s">
        <v>120</v>
      </c>
      <c r="E25" s="562">
        <v>74</v>
      </c>
      <c r="F25" s="562">
        <v>9820</v>
      </c>
      <c r="G25" s="504">
        <v>0.26</v>
      </c>
      <c r="H25" s="510">
        <v>8422</v>
      </c>
      <c r="I25" s="510">
        <v>8394</v>
      </c>
      <c r="J25" s="494">
        <v>0.997</v>
      </c>
      <c r="K25" s="494">
        <v>5.9999999999999995E-4</v>
      </c>
      <c r="L25" s="494">
        <v>0.99580000000000002</v>
      </c>
      <c r="M25" s="494">
        <v>0.99819999999999998</v>
      </c>
      <c r="N25" s="562">
        <v>506</v>
      </c>
      <c r="O25" s="562">
        <v>504</v>
      </c>
      <c r="P25" s="494">
        <v>0.998</v>
      </c>
      <c r="Q25" s="494">
        <v>2E-3</v>
      </c>
      <c r="R25" s="494">
        <v>0.99409999999999998</v>
      </c>
      <c r="S25" s="494">
        <v>1</v>
      </c>
      <c r="T25" s="562">
        <v>8928</v>
      </c>
      <c r="U25" s="693">
        <v>8898</v>
      </c>
      <c r="V25" s="653">
        <v>0.997</v>
      </c>
      <c r="W25" s="653">
        <v>5.9999999999999995E-4</v>
      </c>
      <c r="X25" s="653">
        <v>0.99580000000000002</v>
      </c>
      <c r="Y25" s="653">
        <v>0.99819999999999998</v>
      </c>
    </row>
    <row r="26" spans="1:25" x14ac:dyDescent="0.25">
      <c r="A26" s="391" t="s">
        <v>522</v>
      </c>
      <c r="B26" s="86" t="s">
        <v>86</v>
      </c>
      <c r="C26" s="16" t="s">
        <v>89</v>
      </c>
      <c r="D26" s="16" t="s">
        <v>121</v>
      </c>
      <c r="E26" s="561">
        <v>129</v>
      </c>
      <c r="F26" s="561">
        <v>11606</v>
      </c>
      <c r="G26" s="503">
        <v>0.78</v>
      </c>
      <c r="H26" s="509">
        <v>7898</v>
      </c>
      <c r="I26" s="509">
        <v>7887</v>
      </c>
      <c r="J26" s="487">
        <v>0.999</v>
      </c>
      <c r="K26" s="487">
        <v>4.0000000000000002E-4</v>
      </c>
      <c r="L26" s="487">
        <v>0.99819999999999998</v>
      </c>
      <c r="M26" s="487">
        <v>0.99980000000000002</v>
      </c>
      <c r="N26" s="561">
        <v>437</v>
      </c>
      <c r="O26" s="561">
        <v>436</v>
      </c>
      <c r="P26" s="487">
        <v>1</v>
      </c>
      <c r="Q26" s="487">
        <v>0</v>
      </c>
      <c r="R26" s="487">
        <v>1</v>
      </c>
      <c r="S26" s="487">
        <v>1</v>
      </c>
      <c r="T26" s="561">
        <v>8335</v>
      </c>
      <c r="U26" s="692">
        <v>8323</v>
      </c>
      <c r="V26" s="717">
        <v>0.999</v>
      </c>
      <c r="W26" s="717">
        <v>2.9999999999999997E-4</v>
      </c>
      <c r="X26" s="717">
        <v>0.99839999999999995</v>
      </c>
      <c r="Y26" s="717">
        <v>0.99960000000000004</v>
      </c>
    </row>
    <row r="27" spans="1:25" x14ac:dyDescent="0.25">
      <c r="A27" s="391" t="s">
        <v>522</v>
      </c>
      <c r="B27" s="86" t="s">
        <v>86</v>
      </c>
      <c r="C27" s="16" t="s">
        <v>91</v>
      </c>
      <c r="D27" s="16" t="s">
        <v>123</v>
      </c>
      <c r="E27" s="561">
        <v>54</v>
      </c>
      <c r="F27" s="561">
        <v>6945</v>
      </c>
      <c r="G27" s="503">
        <v>0.22</v>
      </c>
      <c r="H27" s="509">
        <v>315</v>
      </c>
      <c r="I27" s="509">
        <v>312</v>
      </c>
      <c r="J27" s="487">
        <v>0.97699999999999998</v>
      </c>
      <c r="K27" s="487">
        <v>8.3999999999999995E-3</v>
      </c>
      <c r="L27" s="487">
        <v>0.96050000000000002</v>
      </c>
      <c r="M27" s="487">
        <v>0.99350000000000005</v>
      </c>
      <c r="N27" s="561">
        <v>56</v>
      </c>
      <c r="O27" s="561">
        <v>56</v>
      </c>
      <c r="P27" s="487">
        <v>1</v>
      </c>
      <c r="Q27" s="487">
        <v>0</v>
      </c>
      <c r="R27" s="487">
        <v>1</v>
      </c>
      <c r="S27" s="487">
        <v>1</v>
      </c>
      <c r="T27" s="561">
        <v>371</v>
      </c>
      <c r="U27" s="692">
        <v>368</v>
      </c>
      <c r="V27" s="717">
        <v>0.97899999999999998</v>
      </c>
      <c r="W27" s="717">
        <v>7.4000000000000003E-3</v>
      </c>
      <c r="X27" s="717">
        <v>0.96450000000000002</v>
      </c>
      <c r="Y27" s="717">
        <v>0.99350000000000005</v>
      </c>
    </row>
    <row r="28" spans="1:25" x14ac:dyDescent="0.25">
      <c r="A28" s="386" t="s">
        <v>522</v>
      </c>
      <c r="B28" s="87" t="s">
        <v>86</v>
      </c>
      <c r="C28" s="20" t="s">
        <v>84</v>
      </c>
      <c r="D28" s="17" t="s">
        <v>121</v>
      </c>
      <c r="E28" s="562">
        <v>146</v>
      </c>
      <c r="F28" s="562">
        <v>18551</v>
      </c>
      <c r="G28" s="504">
        <v>1</v>
      </c>
      <c r="H28" s="510">
        <v>13198</v>
      </c>
      <c r="I28" s="510">
        <v>13184</v>
      </c>
      <c r="J28" s="494">
        <v>0.999</v>
      </c>
      <c r="K28" s="494">
        <v>2.9999999999999997E-4</v>
      </c>
      <c r="L28" s="494">
        <v>0.99839999999999995</v>
      </c>
      <c r="M28" s="494">
        <v>0.99960000000000004</v>
      </c>
      <c r="N28" s="562">
        <v>1080</v>
      </c>
      <c r="O28" s="562">
        <v>1078</v>
      </c>
      <c r="P28" s="494">
        <v>1</v>
      </c>
      <c r="Q28" s="494">
        <v>0</v>
      </c>
      <c r="R28" s="494">
        <v>1</v>
      </c>
      <c r="S28" s="494">
        <v>1</v>
      </c>
      <c r="T28" s="562">
        <v>14278</v>
      </c>
      <c r="U28" s="693">
        <v>14262</v>
      </c>
      <c r="V28" s="653">
        <v>0.999</v>
      </c>
      <c r="W28" s="653">
        <v>2.9999999999999997E-4</v>
      </c>
      <c r="X28" s="653">
        <v>0.99839999999999995</v>
      </c>
      <c r="Y28" s="653">
        <v>0.99960000000000004</v>
      </c>
    </row>
    <row r="29" spans="1:25" x14ac:dyDescent="0.25">
      <c r="A29" s="386" t="s">
        <v>522</v>
      </c>
      <c r="B29" s="87" t="s">
        <v>86</v>
      </c>
      <c r="C29" s="20" t="s">
        <v>84</v>
      </c>
      <c r="D29" s="17" t="s">
        <v>123</v>
      </c>
      <c r="E29" s="562">
        <v>146</v>
      </c>
      <c r="F29" s="562">
        <v>18551</v>
      </c>
      <c r="G29" s="504">
        <v>1</v>
      </c>
      <c r="H29" s="510">
        <v>2372</v>
      </c>
      <c r="I29" s="510">
        <v>2355</v>
      </c>
      <c r="J29" s="494">
        <v>0.99</v>
      </c>
      <c r="K29" s="494">
        <v>2E-3</v>
      </c>
      <c r="L29" s="494">
        <v>0.98609999999999998</v>
      </c>
      <c r="M29" s="494">
        <v>0.99390000000000001</v>
      </c>
      <c r="N29" s="562">
        <v>215</v>
      </c>
      <c r="O29" s="562">
        <v>215</v>
      </c>
      <c r="P29" s="494">
        <v>1</v>
      </c>
      <c r="Q29" s="494">
        <v>0</v>
      </c>
      <c r="R29" s="494">
        <v>1</v>
      </c>
      <c r="S29" s="494">
        <v>1</v>
      </c>
      <c r="T29" s="562">
        <v>2587</v>
      </c>
      <c r="U29" s="693">
        <v>2570</v>
      </c>
      <c r="V29" s="653">
        <v>0.99</v>
      </c>
      <c r="W29" s="653">
        <v>2E-3</v>
      </c>
      <c r="X29" s="653">
        <v>0.98609999999999998</v>
      </c>
      <c r="Y29" s="653">
        <v>0.99390000000000001</v>
      </c>
    </row>
    <row r="30" spans="1:25" x14ac:dyDescent="0.25">
      <c r="A30" s="386" t="s">
        <v>522</v>
      </c>
      <c r="B30" s="87" t="s">
        <v>86</v>
      </c>
      <c r="C30" s="17" t="s">
        <v>89</v>
      </c>
      <c r="D30" s="20" t="s">
        <v>120</v>
      </c>
      <c r="E30" s="562">
        <v>129</v>
      </c>
      <c r="F30" s="562">
        <v>11606</v>
      </c>
      <c r="G30" s="504">
        <v>0.78</v>
      </c>
      <c r="H30" s="510">
        <v>9955</v>
      </c>
      <c r="I30" s="510">
        <v>9930</v>
      </c>
      <c r="J30" s="494">
        <v>0.999</v>
      </c>
      <c r="K30" s="494">
        <v>2.9999999999999997E-4</v>
      </c>
      <c r="L30" s="494">
        <v>0.99839999999999995</v>
      </c>
      <c r="M30" s="494">
        <v>0.99960000000000004</v>
      </c>
      <c r="N30" s="562">
        <v>596</v>
      </c>
      <c r="O30" s="562">
        <v>595</v>
      </c>
      <c r="P30" s="494">
        <v>1</v>
      </c>
      <c r="Q30" s="494">
        <v>0</v>
      </c>
      <c r="R30" s="494">
        <v>1</v>
      </c>
      <c r="S30" s="494">
        <v>1</v>
      </c>
      <c r="T30" s="562">
        <v>10551</v>
      </c>
      <c r="U30" s="693">
        <v>10525</v>
      </c>
      <c r="V30" s="653">
        <v>0.999</v>
      </c>
      <c r="W30" s="653">
        <v>2.9999999999999997E-4</v>
      </c>
      <c r="X30" s="653">
        <v>0.99839999999999995</v>
      </c>
      <c r="Y30" s="653">
        <v>0.99960000000000004</v>
      </c>
    </row>
    <row r="31" spans="1:25" x14ac:dyDescent="0.25">
      <c r="A31" s="387" t="s">
        <v>522</v>
      </c>
      <c r="B31" s="90" t="s">
        <v>86</v>
      </c>
      <c r="C31" s="97" t="s">
        <v>91</v>
      </c>
      <c r="D31" s="109" t="s">
        <v>120</v>
      </c>
      <c r="E31" s="681">
        <v>54</v>
      </c>
      <c r="F31" s="681">
        <v>6945</v>
      </c>
      <c r="G31" s="724">
        <v>0.22</v>
      </c>
      <c r="H31" s="828">
        <v>5615</v>
      </c>
      <c r="I31" s="828">
        <v>5609</v>
      </c>
      <c r="J31" s="707">
        <v>0.999</v>
      </c>
      <c r="K31" s="707">
        <v>4.0000000000000002E-4</v>
      </c>
      <c r="L31" s="707">
        <v>0.99819999999999998</v>
      </c>
      <c r="M31" s="707">
        <v>0.99980000000000002</v>
      </c>
      <c r="N31" s="681">
        <v>699</v>
      </c>
      <c r="O31" s="681">
        <v>698</v>
      </c>
      <c r="P31" s="707">
        <v>1</v>
      </c>
      <c r="Q31" s="707">
        <v>0</v>
      </c>
      <c r="R31" s="707">
        <v>1</v>
      </c>
      <c r="S31" s="707">
        <v>1</v>
      </c>
      <c r="T31" s="681">
        <v>6314</v>
      </c>
      <c r="U31" s="694">
        <v>6307</v>
      </c>
      <c r="V31" s="718">
        <v>0.999</v>
      </c>
      <c r="W31" s="718">
        <v>4.0000000000000002E-4</v>
      </c>
      <c r="X31" s="718">
        <v>0.99819999999999998</v>
      </c>
      <c r="Y31" s="718">
        <v>0.99980000000000002</v>
      </c>
    </row>
    <row r="32" spans="1:25" x14ac:dyDescent="0.25">
      <c r="A32" s="399" t="s">
        <v>522</v>
      </c>
      <c r="B32" s="106" t="s">
        <v>86</v>
      </c>
      <c r="C32" s="106" t="s">
        <v>84</v>
      </c>
      <c r="D32" s="106" t="s">
        <v>120</v>
      </c>
      <c r="E32" s="563">
        <v>146</v>
      </c>
      <c r="F32" s="563">
        <v>18551</v>
      </c>
      <c r="G32" s="620">
        <v>1</v>
      </c>
      <c r="H32" s="259">
        <v>15570</v>
      </c>
      <c r="I32" s="259">
        <v>15539</v>
      </c>
      <c r="J32" s="538">
        <v>0.999</v>
      </c>
      <c r="K32" s="538">
        <v>2.9999999999999997E-4</v>
      </c>
      <c r="L32" s="538">
        <v>0.99839999999999995</v>
      </c>
      <c r="M32" s="538">
        <v>0.99960000000000004</v>
      </c>
      <c r="N32" s="563">
        <v>1295</v>
      </c>
      <c r="O32" s="563">
        <v>1293</v>
      </c>
      <c r="P32" s="538">
        <v>1</v>
      </c>
      <c r="Q32" s="538">
        <v>0</v>
      </c>
      <c r="R32" s="538">
        <v>1</v>
      </c>
      <c r="S32" s="538">
        <v>1</v>
      </c>
      <c r="T32" s="563">
        <v>16865</v>
      </c>
      <c r="U32" s="645">
        <v>16832</v>
      </c>
      <c r="V32" s="654">
        <v>0.999</v>
      </c>
      <c r="W32" s="654">
        <v>2.0000000000000001E-4</v>
      </c>
      <c r="X32" s="654">
        <v>0.99860000000000004</v>
      </c>
      <c r="Y32" s="654">
        <v>0.99939999999999996</v>
      </c>
    </row>
    <row r="33" spans="1:25" x14ac:dyDescent="0.25">
      <c r="A33" s="94" t="s">
        <v>530</v>
      </c>
      <c r="B33" s="94" t="s">
        <v>26</v>
      </c>
      <c r="C33" s="67" t="s">
        <v>25</v>
      </c>
      <c r="D33" s="67" t="s">
        <v>119</v>
      </c>
      <c r="E33" s="587">
        <v>20</v>
      </c>
      <c r="F33" s="587">
        <v>390.3</v>
      </c>
      <c r="G33" s="595">
        <v>8.0861290000000002E-2</v>
      </c>
      <c r="H33" s="578">
        <v>195</v>
      </c>
      <c r="I33" s="578">
        <v>195</v>
      </c>
      <c r="J33" s="484">
        <v>1</v>
      </c>
      <c r="K33" s="484">
        <v>0</v>
      </c>
      <c r="L33" s="484">
        <v>1</v>
      </c>
      <c r="M33" s="484">
        <v>1</v>
      </c>
      <c r="N33" s="587">
        <v>13</v>
      </c>
      <c r="O33" s="587">
        <v>13</v>
      </c>
      <c r="P33" s="484"/>
      <c r="Q33" s="484"/>
      <c r="R33" s="484"/>
      <c r="S33" s="484"/>
      <c r="T33" s="587">
        <v>208</v>
      </c>
      <c r="U33" s="691">
        <v>208</v>
      </c>
      <c r="V33" s="716">
        <v>1</v>
      </c>
      <c r="W33" s="716">
        <v>0</v>
      </c>
      <c r="X33" s="716">
        <v>1</v>
      </c>
      <c r="Y33" s="716">
        <v>1</v>
      </c>
    </row>
    <row r="34" spans="1:25" x14ac:dyDescent="0.25">
      <c r="A34" s="94" t="s">
        <v>530</v>
      </c>
      <c r="B34" s="94" t="s">
        <v>26</v>
      </c>
      <c r="C34" s="67" t="s">
        <v>87</v>
      </c>
      <c r="D34" s="67" t="s">
        <v>119</v>
      </c>
      <c r="E34" s="587">
        <v>13</v>
      </c>
      <c r="F34" s="587">
        <v>498.5</v>
      </c>
      <c r="G34" s="595">
        <v>4.8532510000000001E-2</v>
      </c>
      <c r="H34" s="578">
        <v>117</v>
      </c>
      <c r="I34" s="578">
        <v>117</v>
      </c>
      <c r="J34" s="484">
        <v>1</v>
      </c>
      <c r="K34" s="484">
        <v>0</v>
      </c>
      <c r="L34" s="484">
        <v>1</v>
      </c>
      <c r="M34" s="484">
        <v>1</v>
      </c>
      <c r="N34" s="587">
        <v>14</v>
      </c>
      <c r="O34" s="587">
        <v>14</v>
      </c>
      <c r="P34" s="484"/>
      <c r="Q34" s="484"/>
      <c r="R34" s="484"/>
      <c r="S34" s="484"/>
      <c r="T34" s="587">
        <v>131</v>
      </c>
      <c r="U34" s="691">
        <v>131</v>
      </c>
      <c r="V34" s="716">
        <v>1</v>
      </c>
      <c r="W34" s="716">
        <v>0</v>
      </c>
      <c r="X34" s="716">
        <v>1</v>
      </c>
      <c r="Y34" s="716">
        <v>1</v>
      </c>
    </row>
    <row r="35" spans="1:25" x14ac:dyDescent="0.25">
      <c r="A35" s="85" t="s">
        <v>530</v>
      </c>
      <c r="B35" s="85" t="s">
        <v>26</v>
      </c>
      <c r="C35" s="14" t="s">
        <v>84</v>
      </c>
      <c r="D35" s="16" t="s">
        <v>121</v>
      </c>
      <c r="E35" s="561">
        <v>21</v>
      </c>
      <c r="F35" s="561">
        <v>888.8</v>
      </c>
      <c r="G35" s="503">
        <v>0.1293938</v>
      </c>
      <c r="H35" s="509">
        <v>312</v>
      </c>
      <c r="I35" s="509">
        <v>312</v>
      </c>
      <c r="J35" s="487">
        <v>1</v>
      </c>
      <c r="K35" s="487">
        <v>0</v>
      </c>
      <c r="L35" s="487">
        <v>1</v>
      </c>
      <c r="M35" s="487">
        <v>1</v>
      </c>
      <c r="N35" s="561">
        <v>27</v>
      </c>
      <c r="O35" s="561">
        <v>27</v>
      </c>
      <c r="P35" s="487">
        <v>1</v>
      </c>
      <c r="Q35" s="487">
        <v>0</v>
      </c>
      <c r="R35" s="487">
        <v>1</v>
      </c>
      <c r="S35" s="487">
        <v>1</v>
      </c>
      <c r="T35" s="561">
        <v>339</v>
      </c>
      <c r="U35" s="692">
        <v>339</v>
      </c>
      <c r="V35" s="717">
        <v>1</v>
      </c>
      <c r="W35" s="717">
        <v>0</v>
      </c>
      <c r="X35" s="717">
        <v>1</v>
      </c>
      <c r="Y35" s="717">
        <v>1</v>
      </c>
    </row>
    <row r="36" spans="1:25" x14ac:dyDescent="0.25">
      <c r="A36" s="94" t="s">
        <v>530</v>
      </c>
      <c r="B36" s="94" t="s">
        <v>28</v>
      </c>
      <c r="C36" s="67" t="s">
        <v>25</v>
      </c>
      <c r="D36" s="67" t="s">
        <v>119</v>
      </c>
      <c r="E36" s="587">
        <v>15</v>
      </c>
      <c r="F36" s="587"/>
      <c r="G36" s="595">
        <v>0.18339496999999999</v>
      </c>
      <c r="H36" s="578">
        <v>88</v>
      </c>
      <c r="I36" s="578">
        <v>88</v>
      </c>
      <c r="J36" s="484">
        <v>1</v>
      </c>
      <c r="K36" s="484">
        <v>0</v>
      </c>
      <c r="L36" s="484">
        <v>1</v>
      </c>
      <c r="M36" s="484">
        <v>1</v>
      </c>
      <c r="N36" s="587">
        <v>5</v>
      </c>
      <c r="O36" s="587">
        <v>5</v>
      </c>
      <c r="P36" s="484"/>
      <c r="Q36" s="484"/>
      <c r="R36" s="484"/>
      <c r="S36" s="484"/>
      <c r="T36" s="587">
        <v>93</v>
      </c>
      <c r="U36" s="691">
        <v>93</v>
      </c>
      <c r="V36" s="716">
        <v>1</v>
      </c>
      <c r="W36" s="716">
        <v>0</v>
      </c>
      <c r="X36" s="716">
        <v>1</v>
      </c>
      <c r="Y36" s="716">
        <v>1</v>
      </c>
    </row>
    <row r="37" spans="1:25" x14ac:dyDescent="0.25">
      <c r="A37" s="94" t="s">
        <v>530</v>
      </c>
      <c r="B37" s="94" t="s">
        <v>28</v>
      </c>
      <c r="C37" s="67" t="s">
        <v>25</v>
      </c>
      <c r="D37" s="67" t="s">
        <v>122</v>
      </c>
      <c r="E37" s="587">
        <v>15</v>
      </c>
      <c r="F37" s="587"/>
      <c r="G37" s="595">
        <v>6.3893450000000004E-2</v>
      </c>
      <c r="H37" s="578">
        <v>28</v>
      </c>
      <c r="I37" s="578">
        <v>27</v>
      </c>
      <c r="J37" s="484">
        <v>0.98583410000000005</v>
      </c>
      <c r="K37" s="484">
        <v>1.4104653656528699E-2</v>
      </c>
      <c r="L37" s="484">
        <v>0.90452069999999996</v>
      </c>
      <c r="M37" s="484">
        <v>0.99804769999999998</v>
      </c>
      <c r="N37" s="587">
        <v>0</v>
      </c>
      <c r="O37" s="587">
        <v>0</v>
      </c>
      <c r="P37" s="484"/>
      <c r="Q37" s="484"/>
      <c r="R37" s="484"/>
      <c r="S37" s="484"/>
      <c r="T37" s="587">
        <v>28</v>
      </c>
      <c r="U37" s="691">
        <v>27</v>
      </c>
      <c r="V37" s="716">
        <v>0.98583410000000005</v>
      </c>
      <c r="W37" s="716">
        <v>1.4104653656528699E-2</v>
      </c>
      <c r="X37" s="716">
        <v>0.90452069999999996</v>
      </c>
      <c r="Y37" s="716">
        <v>0.99804769999999998</v>
      </c>
    </row>
    <row r="38" spans="1:25" x14ac:dyDescent="0.25">
      <c r="A38" s="85" t="s">
        <v>530</v>
      </c>
      <c r="B38" s="85" t="s">
        <v>28</v>
      </c>
      <c r="C38" s="16" t="s">
        <v>89</v>
      </c>
      <c r="D38" s="14" t="s">
        <v>120</v>
      </c>
      <c r="E38" s="561">
        <v>15</v>
      </c>
      <c r="F38" s="561">
        <v>336.9</v>
      </c>
      <c r="G38" s="503">
        <v>0.24728842000000001</v>
      </c>
      <c r="H38" s="509">
        <v>116</v>
      </c>
      <c r="I38" s="509">
        <v>115</v>
      </c>
      <c r="J38" s="487">
        <v>0.99615690000000001</v>
      </c>
      <c r="K38" s="487">
        <v>3.9608682992126696E-3</v>
      </c>
      <c r="L38" s="487">
        <v>0.97110640000000004</v>
      </c>
      <c r="M38" s="487">
        <v>0.99950000000000006</v>
      </c>
      <c r="N38" s="561">
        <v>5</v>
      </c>
      <c r="O38" s="561">
        <v>5</v>
      </c>
      <c r="P38" s="487">
        <v>1</v>
      </c>
      <c r="Q38" s="487">
        <v>0</v>
      </c>
      <c r="R38" s="487">
        <v>1</v>
      </c>
      <c r="S38" s="487">
        <v>1</v>
      </c>
      <c r="T38" s="561">
        <v>121</v>
      </c>
      <c r="U38" s="692">
        <v>120</v>
      </c>
      <c r="V38" s="717">
        <v>0.99633989999999995</v>
      </c>
      <c r="W38" s="717">
        <v>3.7747029999999999E-3</v>
      </c>
      <c r="X38" s="717">
        <v>0.97242439999999997</v>
      </c>
      <c r="Y38" s="717">
        <v>0.99952430000000003</v>
      </c>
    </row>
    <row r="39" spans="1:25" x14ac:dyDescent="0.25">
      <c r="A39" s="94" t="s">
        <v>530</v>
      </c>
      <c r="B39" s="94" t="s">
        <v>28</v>
      </c>
      <c r="C39" s="67" t="s">
        <v>87</v>
      </c>
      <c r="D39" s="67" t="s">
        <v>119</v>
      </c>
      <c r="E39" s="587">
        <v>10</v>
      </c>
      <c r="F39" s="587"/>
      <c r="G39" s="595">
        <v>0.11007268000000001</v>
      </c>
      <c r="H39" s="578">
        <v>56</v>
      </c>
      <c r="I39" s="578">
        <v>56</v>
      </c>
      <c r="J39" s="484">
        <v>1</v>
      </c>
      <c r="K39" s="484">
        <v>0</v>
      </c>
      <c r="L39" s="484">
        <v>1</v>
      </c>
      <c r="M39" s="484">
        <v>1</v>
      </c>
      <c r="N39" s="587">
        <v>6</v>
      </c>
      <c r="O39" s="587">
        <v>6</v>
      </c>
      <c r="P39" s="484"/>
      <c r="Q39" s="484"/>
      <c r="R39" s="484"/>
      <c r="S39" s="484"/>
      <c r="T39" s="587">
        <v>93</v>
      </c>
      <c r="U39" s="691">
        <v>62</v>
      </c>
      <c r="V39" s="716">
        <v>1</v>
      </c>
      <c r="W39" s="716">
        <v>0</v>
      </c>
      <c r="X39" s="716">
        <v>1</v>
      </c>
      <c r="Y39" s="716">
        <v>1</v>
      </c>
    </row>
    <row r="40" spans="1:25" x14ac:dyDescent="0.25">
      <c r="A40" s="94" t="s">
        <v>530</v>
      </c>
      <c r="B40" s="94" t="s">
        <v>28</v>
      </c>
      <c r="C40" s="67" t="s">
        <v>87</v>
      </c>
      <c r="D40" s="67" t="s">
        <v>122</v>
      </c>
      <c r="E40" s="587">
        <v>10</v>
      </c>
      <c r="F40" s="587"/>
      <c r="G40" s="595">
        <v>1.6362160000000001E-2</v>
      </c>
      <c r="H40" s="578">
        <v>24</v>
      </c>
      <c r="I40" s="578">
        <v>23</v>
      </c>
      <c r="J40" s="484">
        <v>0.96005390000000002</v>
      </c>
      <c r="K40" s="484">
        <v>4.2633783927591901E-2</v>
      </c>
      <c r="L40" s="484">
        <v>0.72799720000000001</v>
      </c>
      <c r="M40" s="484">
        <v>0.99538780000000004</v>
      </c>
      <c r="N40" s="587">
        <v>3</v>
      </c>
      <c r="O40" s="587">
        <v>3</v>
      </c>
      <c r="P40" s="484"/>
      <c r="Q40" s="484"/>
      <c r="R40" s="484"/>
      <c r="S40" s="484"/>
      <c r="T40" s="587">
        <v>27</v>
      </c>
      <c r="U40" s="691">
        <v>26</v>
      </c>
      <c r="V40" s="716">
        <v>0.96432870000000004</v>
      </c>
      <c r="W40" s="716">
        <v>3.8827036513625499E-2</v>
      </c>
      <c r="X40" s="716">
        <v>0.74430549999999995</v>
      </c>
      <c r="Y40" s="716">
        <v>0.99603269999999999</v>
      </c>
    </row>
    <row r="41" spans="1:25" x14ac:dyDescent="0.25">
      <c r="A41" s="85" t="s">
        <v>530</v>
      </c>
      <c r="B41" s="85" t="s">
        <v>28</v>
      </c>
      <c r="C41" s="16" t="s">
        <v>91</v>
      </c>
      <c r="D41" s="14" t="s">
        <v>120</v>
      </c>
      <c r="E41" s="561">
        <v>10</v>
      </c>
      <c r="F41" s="561">
        <v>190.8</v>
      </c>
      <c r="G41" s="503">
        <v>0.12643483999999999</v>
      </c>
      <c r="H41" s="509">
        <v>80</v>
      </c>
      <c r="I41" s="509">
        <v>79</v>
      </c>
      <c r="J41" s="487">
        <v>0.99490429999999996</v>
      </c>
      <c r="K41" s="487">
        <v>5.2551039356820602E-3</v>
      </c>
      <c r="L41" s="487">
        <v>0.96186000000000005</v>
      </c>
      <c r="M41" s="487">
        <v>0.99933890000000003</v>
      </c>
      <c r="N41" s="561">
        <v>9</v>
      </c>
      <c r="O41" s="561">
        <v>9</v>
      </c>
      <c r="P41" s="487"/>
      <c r="Q41" s="487"/>
      <c r="R41" s="487"/>
      <c r="S41" s="487"/>
      <c r="T41" s="561">
        <v>89</v>
      </c>
      <c r="U41" s="692">
        <v>88</v>
      </c>
      <c r="V41" s="717">
        <v>0.99538369999999998</v>
      </c>
      <c r="W41" s="717">
        <v>4.7866310000000004E-3</v>
      </c>
      <c r="X41" s="717">
        <v>0.96499860000000004</v>
      </c>
      <c r="Y41" s="717">
        <v>0.99940739999999995</v>
      </c>
    </row>
    <row r="42" spans="1:25" x14ac:dyDescent="0.25">
      <c r="A42" s="85" t="s">
        <v>530</v>
      </c>
      <c r="B42" s="85" t="s">
        <v>28</v>
      </c>
      <c r="C42" s="14" t="s">
        <v>84</v>
      </c>
      <c r="D42" s="16" t="s">
        <v>121</v>
      </c>
      <c r="E42" s="561">
        <v>17</v>
      </c>
      <c r="F42" s="561"/>
      <c r="G42" s="503">
        <v>0.29346765000000002</v>
      </c>
      <c r="H42" s="509">
        <v>144</v>
      </c>
      <c r="I42" s="509">
        <v>144</v>
      </c>
      <c r="J42" s="487">
        <v>1</v>
      </c>
      <c r="K42" s="487">
        <v>0</v>
      </c>
      <c r="L42" s="487">
        <v>1</v>
      </c>
      <c r="M42" s="487">
        <v>1</v>
      </c>
      <c r="N42" s="561">
        <v>11</v>
      </c>
      <c r="O42" s="561">
        <v>11</v>
      </c>
      <c r="P42" s="487"/>
      <c r="Q42" s="487"/>
      <c r="R42" s="487"/>
      <c r="S42" s="487"/>
      <c r="T42" s="561">
        <v>155</v>
      </c>
      <c r="U42" s="692">
        <v>155</v>
      </c>
      <c r="V42" s="717">
        <v>1</v>
      </c>
      <c r="W42" s="717">
        <v>0</v>
      </c>
      <c r="X42" s="717">
        <v>1</v>
      </c>
      <c r="Y42" s="717">
        <v>1</v>
      </c>
    </row>
    <row r="43" spans="1:25" x14ac:dyDescent="0.25">
      <c r="A43" s="85" t="s">
        <v>530</v>
      </c>
      <c r="B43" s="85" t="s">
        <v>28</v>
      </c>
      <c r="C43" s="14" t="s">
        <v>84</v>
      </c>
      <c r="D43" s="16" t="s">
        <v>123</v>
      </c>
      <c r="E43" s="561">
        <v>17</v>
      </c>
      <c r="F43" s="561"/>
      <c r="G43" s="503">
        <v>8.0255610000000005E-2</v>
      </c>
      <c r="H43" s="509">
        <v>52</v>
      </c>
      <c r="I43" s="509">
        <v>50</v>
      </c>
      <c r="J43" s="487">
        <v>0.98103589999999996</v>
      </c>
      <c r="K43" s="487">
        <v>1.3897735343729701E-2</v>
      </c>
      <c r="L43" s="487">
        <v>0.92209289999999999</v>
      </c>
      <c r="M43" s="487">
        <v>0.9955967</v>
      </c>
      <c r="N43" s="561">
        <v>3</v>
      </c>
      <c r="O43" s="561">
        <v>3</v>
      </c>
      <c r="P43" s="487"/>
      <c r="Q43" s="487"/>
      <c r="R43" s="487"/>
      <c r="S43" s="487"/>
      <c r="T43" s="561">
        <v>55</v>
      </c>
      <c r="U43" s="692">
        <v>53</v>
      </c>
      <c r="V43" s="717">
        <v>0.98144960000000003</v>
      </c>
      <c r="W43" s="717">
        <v>1.36314428593458E-2</v>
      </c>
      <c r="X43" s="717">
        <v>0.92345390000000005</v>
      </c>
      <c r="Y43" s="717">
        <v>0.9957087</v>
      </c>
    </row>
    <row r="44" spans="1:25" x14ac:dyDescent="0.25">
      <c r="A44" s="386" t="s">
        <v>530</v>
      </c>
      <c r="B44" s="95" t="s">
        <v>38</v>
      </c>
      <c r="C44" s="20" t="s">
        <v>84</v>
      </c>
      <c r="D44" s="20" t="s">
        <v>120</v>
      </c>
      <c r="E44" s="562">
        <v>17</v>
      </c>
      <c r="F44" s="562">
        <v>527.70000000000005</v>
      </c>
      <c r="G44" s="504">
        <v>0.37372329999999998</v>
      </c>
      <c r="H44" s="510">
        <v>196</v>
      </c>
      <c r="I44" s="510">
        <v>194</v>
      </c>
      <c r="J44" s="494">
        <v>0.9957471</v>
      </c>
      <c r="K44" s="494">
        <v>3.1717719999999998E-3</v>
      </c>
      <c r="L44" s="494">
        <v>0.98160449999999999</v>
      </c>
      <c r="M44" s="494">
        <v>0.99902749999999996</v>
      </c>
      <c r="N44" s="562">
        <v>14</v>
      </c>
      <c r="O44" s="562">
        <v>14</v>
      </c>
      <c r="P44" s="494"/>
      <c r="Q44" s="494"/>
      <c r="R44" s="494"/>
      <c r="S44" s="494"/>
      <c r="T44" s="562">
        <v>210</v>
      </c>
      <c r="U44" s="693">
        <v>208</v>
      </c>
      <c r="V44" s="653">
        <v>0.99601640000000002</v>
      </c>
      <c r="W44" s="653">
        <v>2.97635609126062E-3</v>
      </c>
      <c r="X44" s="653">
        <v>0.9827148</v>
      </c>
      <c r="Y44" s="653">
        <v>0.99909139999999996</v>
      </c>
    </row>
    <row r="45" spans="1:25" x14ac:dyDescent="0.25">
      <c r="A45" s="94" t="s">
        <v>530</v>
      </c>
      <c r="B45" s="94" t="s">
        <v>29</v>
      </c>
      <c r="C45" s="67" t="s">
        <v>25</v>
      </c>
      <c r="D45" s="67" t="s">
        <v>119</v>
      </c>
      <c r="E45" s="587">
        <v>55</v>
      </c>
      <c r="F45" s="587"/>
      <c r="G45" s="595">
        <v>0.1232944</v>
      </c>
      <c r="H45" s="578">
        <v>199</v>
      </c>
      <c r="I45" s="578">
        <v>199</v>
      </c>
      <c r="J45" s="484">
        <v>1</v>
      </c>
      <c r="K45" s="484">
        <v>0</v>
      </c>
      <c r="L45" s="484">
        <v>1</v>
      </c>
      <c r="M45" s="484">
        <v>1</v>
      </c>
      <c r="N45" s="587">
        <v>11</v>
      </c>
      <c r="O45" s="587">
        <v>11</v>
      </c>
      <c r="P45" s="484"/>
      <c r="Q45" s="484"/>
      <c r="R45" s="484"/>
      <c r="S45" s="484"/>
      <c r="T45" s="587">
        <v>210</v>
      </c>
      <c r="U45" s="691">
        <v>210</v>
      </c>
      <c r="V45" s="716">
        <v>1</v>
      </c>
      <c r="W45" s="716">
        <v>0</v>
      </c>
      <c r="X45" s="716">
        <v>1</v>
      </c>
      <c r="Y45" s="716">
        <v>1</v>
      </c>
    </row>
    <row r="46" spans="1:25" x14ac:dyDescent="0.25">
      <c r="A46" s="94" t="s">
        <v>530</v>
      </c>
      <c r="B46" s="94" t="s">
        <v>29</v>
      </c>
      <c r="C46" s="67" t="s">
        <v>25</v>
      </c>
      <c r="D46" s="67" t="s">
        <v>122</v>
      </c>
      <c r="E46" s="587">
        <v>55</v>
      </c>
      <c r="F46" s="587"/>
      <c r="G46" s="595">
        <v>0.23973230000000001</v>
      </c>
      <c r="H46" s="578">
        <v>205</v>
      </c>
      <c r="I46" s="578">
        <v>204</v>
      </c>
      <c r="J46" s="484">
        <v>0.99231380000000002</v>
      </c>
      <c r="K46" s="484">
        <v>7.8684679359505901E-3</v>
      </c>
      <c r="L46" s="484">
        <v>0.94394259999999997</v>
      </c>
      <c r="M46" s="484">
        <v>0.99899079999999996</v>
      </c>
      <c r="N46" s="587">
        <v>4</v>
      </c>
      <c r="O46" s="587">
        <v>4</v>
      </c>
      <c r="P46" s="484"/>
      <c r="Q46" s="484"/>
      <c r="R46" s="484"/>
      <c r="S46" s="484"/>
      <c r="T46" s="587">
        <v>209</v>
      </c>
      <c r="U46" s="691">
        <v>208</v>
      </c>
      <c r="V46" s="716">
        <v>0.99243939999999997</v>
      </c>
      <c r="W46" s="716">
        <v>7.7406945785834401E-3</v>
      </c>
      <c r="X46" s="716">
        <v>0.94481680000000001</v>
      </c>
      <c r="Y46" s="716">
        <v>0.99900730000000004</v>
      </c>
    </row>
    <row r="47" spans="1:25" x14ac:dyDescent="0.25">
      <c r="A47" s="85" t="s">
        <v>530</v>
      </c>
      <c r="B47" s="85" t="s">
        <v>29</v>
      </c>
      <c r="C47" s="16" t="s">
        <v>89</v>
      </c>
      <c r="D47" s="14" t="s">
        <v>120</v>
      </c>
      <c r="E47" s="561">
        <v>55</v>
      </c>
      <c r="F47" s="561">
        <v>2366.9</v>
      </c>
      <c r="G47" s="503">
        <v>0.36302669999999998</v>
      </c>
      <c r="H47" s="509">
        <v>404</v>
      </c>
      <c r="I47" s="509">
        <v>403</v>
      </c>
      <c r="J47" s="487">
        <v>0.99484229999999996</v>
      </c>
      <c r="K47" s="487">
        <v>5.11657910012923E-3</v>
      </c>
      <c r="L47" s="487">
        <v>0.96419589999999999</v>
      </c>
      <c r="M47" s="487">
        <v>0.99927670000000002</v>
      </c>
      <c r="N47" s="561">
        <v>15</v>
      </c>
      <c r="O47" s="561">
        <v>15</v>
      </c>
      <c r="P47" s="487"/>
      <c r="Q47" s="487"/>
      <c r="R47" s="487"/>
      <c r="S47" s="487"/>
      <c r="T47" s="561">
        <v>419</v>
      </c>
      <c r="U47" s="692">
        <v>418</v>
      </c>
      <c r="V47" s="717">
        <v>0.99500719999999998</v>
      </c>
      <c r="W47" s="717">
        <v>4.9560569999999998E-3</v>
      </c>
      <c r="X47" s="717">
        <v>0.96527649999999998</v>
      </c>
      <c r="Y47" s="717">
        <v>0.99930059999999998</v>
      </c>
    </row>
    <row r="48" spans="1:25" x14ac:dyDescent="0.25">
      <c r="A48" s="94" t="s">
        <v>530</v>
      </c>
      <c r="B48" s="94" t="s">
        <v>29</v>
      </c>
      <c r="C48" s="67" t="s">
        <v>87</v>
      </c>
      <c r="D48" s="67" t="s">
        <v>119</v>
      </c>
      <c r="E48" s="587">
        <v>45</v>
      </c>
      <c r="F48" s="587"/>
      <c r="G48" s="595">
        <v>7.4000629999999998E-2</v>
      </c>
      <c r="H48" s="578">
        <v>174</v>
      </c>
      <c r="I48" s="578">
        <v>174</v>
      </c>
      <c r="J48" s="484">
        <v>1</v>
      </c>
      <c r="K48" s="484">
        <v>0</v>
      </c>
      <c r="L48" s="484">
        <v>1</v>
      </c>
      <c r="M48" s="484">
        <v>1</v>
      </c>
      <c r="N48" s="587">
        <v>18</v>
      </c>
      <c r="O48" s="587">
        <v>18</v>
      </c>
      <c r="P48" s="484">
        <v>1</v>
      </c>
      <c r="Q48" s="484">
        <v>0</v>
      </c>
      <c r="R48" s="484">
        <v>1</v>
      </c>
      <c r="S48" s="484">
        <v>1</v>
      </c>
      <c r="T48" s="587">
        <v>192</v>
      </c>
      <c r="U48" s="691">
        <v>192</v>
      </c>
      <c r="V48" s="716">
        <v>1</v>
      </c>
      <c r="W48" s="716">
        <v>0</v>
      </c>
      <c r="X48" s="716">
        <v>1</v>
      </c>
      <c r="Y48" s="716">
        <v>1</v>
      </c>
    </row>
    <row r="49" spans="1:25" x14ac:dyDescent="0.25">
      <c r="A49" s="94" t="s">
        <v>530</v>
      </c>
      <c r="B49" s="94" t="s">
        <v>29</v>
      </c>
      <c r="C49" s="67" t="s">
        <v>87</v>
      </c>
      <c r="D49" s="67" t="s">
        <v>122</v>
      </c>
      <c r="E49" s="587">
        <v>45</v>
      </c>
      <c r="F49" s="587"/>
      <c r="G49" s="595">
        <v>5.9855609999999997E-2</v>
      </c>
      <c r="H49" s="578">
        <v>97</v>
      </c>
      <c r="I49" s="578">
        <v>97</v>
      </c>
      <c r="J49" s="484">
        <v>1</v>
      </c>
      <c r="K49" s="484">
        <v>0</v>
      </c>
      <c r="L49" s="484">
        <v>1</v>
      </c>
      <c r="M49" s="484">
        <v>1</v>
      </c>
      <c r="N49" s="587">
        <v>6</v>
      </c>
      <c r="O49" s="587">
        <v>6</v>
      </c>
      <c r="P49" s="484"/>
      <c r="Q49" s="484"/>
      <c r="R49" s="484"/>
      <c r="S49" s="484"/>
      <c r="T49" s="587">
        <v>103</v>
      </c>
      <c r="U49" s="691">
        <v>103</v>
      </c>
      <c r="V49" s="716">
        <v>1</v>
      </c>
      <c r="W49" s="716">
        <v>0</v>
      </c>
      <c r="X49" s="716">
        <v>1</v>
      </c>
      <c r="Y49" s="716">
        <v>1</v>
      </c>
    </row>
    <row r="50" spans="1:25" x14ac:dyDescent="0.25">
      <c r="A50" s="85" t="s">
        <v>530</v>
      </c>
      <c r="B50" s="85" t="s">
        <v>29</v>
      </c>
      <c r="C50" s="16" t="s">
        <v>91</v>
      </c>
      <c r="D50" s="14" t="s">
        <v>120</v>
      </c>
      <c r="E50" s="561">
        <v>45</v>
      </c>
      <c r="F50" s="561">
        <v>725.7</v>
      </c>
      <c r="G50" s="503">
        <v>0.13385623999999999</v>
      </c>
      <c r="H50" s="509">
        <v>271</v>
      </c>
      <c r="I50" s="509">
        <v>271</v>
      </c>
      <c r="J50" s="487">
        <v>1</v>
      </c>
      <c r="K50" s="487">
        <v>0</v>
      </c>
      <c r="L50" s="487">
        <v>1</v>
      </c>
      <c r="M50" s="487">
        <v>1</v>
      </c>
      <c r="N50" s="561">
        <v>24</v>
      </c>
      <c r="O50" s="561">
        <v>24</v>
      </c>
      <c r="P50" s="487">
        <v>1</v>
      </c>
      <c r="Q50" s="487">
        <v>0</v>
      </c>
      <c r="R50" s="487">
        <v>1</v>
      </c>
      <c r="S50" s="487">
        <v>1</v>
      </c>
      <c r="T50" s="561">
        <v>295</v>
      </c>
      <c r="U50" s="692">
        <v>295</v>
      </c>
      <c r="V50" s="717">
        <v>1</v>
      </c>
      <c r="W50" s="717">
        <v>0</v>
      </c>
      <c r="X50" s="717">
        <v>1</v>
      </c>
      <c r="Y50" s="717">
        <v>1</v>
      </c>
    </row>
    <row r="51" spans="1:25" x14ac:dyDescent="0.25">
      <c r="A51" s="85" t="s">
        <v>530</v>
      </c>
      <c r="B51" s="85" t="s">
        <v>29</v>
      </c>
      <c r="C51" s="14" t="s">
        <v>84</v>
      </c>
      <c r="D51" s="16" t="s">
        <v>121</v>
      </c>
      <c r="E51" s="561">
        <v>62</v>
      </c>
      <c r="F51" s="561"/>
      <c r="G51" s="503">
        <v>0.197295</v>
      </c>
      <c r="H51" s="509">
        <v>373</v>
      </c>
      <c r="I51" s="509">
        <v>373</v>
      </c>
      <c r="J51" s="487">
        <v>1</v>
      </c>
      <c r="K51" s="487">
        <v>0</v>
      </c>
      <c r="L51" s="487">
        <v>1</v>
      </c>
      <c r="M51" s="487">
        <v>1</v>
      </c>
      <c r="N51" s="561">
        <v>29</v>
      </c>
      <c r="O51" s="561">
        <v>29</v>
      </c>
      <c r="P51" s="487">
        <v>1</v>
      </c>
      <c r="Q51" s="487">
        <v>0</v>
      </c>
      <c r="R51" s="487">
        <v>1</v>
      </c>
      <c r="S51" s="487">
        <v>1</v>
      </c>
      <c r="T51" s="561">
        <v>402</v>
      </c>
      <c r="U51" s="692">
        <v>402</v>
      </c>
      <c r="V51" s="717">
        <v>1</v>
      </c>
      <c r="W51" s="717">
        <v>0</v>
      </c>
      <c r="X51" s="717">
        <v>1</v>
      </c>
      <c r="Y51" s="717">
        <v>1</v>
      </c>
    </row>
    <row r="52" spans="1:25" x14ac:dyDescent="0.25">
      <c r="A52" s="85" t="s">
        <v>530</v>
      </c>
      <c r="B52" s="85" t="s">
        <v>29</v>
      </c>
      <c r="C52" s="14" t="s">
        <v>84</v>
      </c>
      <c r="D52" s="16" t="s">
        <v>123</v>
      </c>
      <c r="E52" s="561">
        <v>62</v>
      </c>
      <c r="F52" s="561"/>
      <c r="G52" s="503">
        <v>0.29958790000000002</v>
      </c>
      <c r="H52" s="509">
        <v>302</v>
      </c>
      <c r="I52" s="509">
        <v>301</v>
      </c>
      <c r="J52" s="487">
        <v>0.99379709999999999</v>
      </c>
      <c r="K52" s="487">
        <v>6.3095042011368204E-3</v>
      </c>
      <c r="L52" s="487">
        <v>0.95502350000000003</v>
      </c>
      <c r="M52" s="487">
        <v>0.99917350000000005</v>
      </c>
      <c r="N52" s="561">
        <v>10</v>
      </c>
      <c r="O52" s="561">
        <v>10</v>
      </c>
      <c r="P52" s="487"/>
      <c r="Q52" s="487"/>
      <c r="R52" s="487"/>
      <c r="S52" s="487"/>
      <c r="T52" s="561">
        <v>312</v>
      </c>
      <c r="U52" s="692">
        <v>311</v>
      </c>
      <c r="V52" s="717">
        <v>0.99395</v>
      </c>
      <c r="W52" s="717">
        <v>6.1538325319430301E-3</v>
      </c>
      <c r="X52" s="717">
        <v>0.95610530000000005</v>
      </c>
      <c r="Y52" s="717">
        <v>0.99919360000000002</v>
      </c>
    </row>
    <row r="53" spans="1:25" x14ac:dyDescent="0.25">
      <c r="A53" s="386" t="s">
        <v>530</v>
      </c>
      <c r="B53" s="95" t="s">
        <v>92</v>
      </c>
      <c r="C53" s="20" t="s">
        <v>84</v>
      </c>
      <c r="D53" s="20" t="s">
        <v>120</v>
      </c>
      <c r="E53" s="562">
        <v>62</v>
      </c>
      <c r="F53" s="562">
        <v>3092.6</v>
      </c>
      <c r="G53" s="504">
        <v>0.49688290000000002</v>
      </c>
      <c r="H53" s="510">
        <v>675</v>
      </c>
      <c r="I53" s="510">
        <v>674</v>
      </c>
      <c r="J53" s="494">
        <v>0.99617800000000001</v>
      </c>
      <c r="K53" s="494">
        <v>3.7962870000000002E-3</v>
      </c>
      <c r="L53" s="494">
        <v>0.97325919999999999</v>
      </c>
      <c r="M53" s="494">
        <v>0.99946449999999998</v>
      </c>
      <c r="N53" s="562">
        <v>39</v>
      </c>
      <c r="O53" s="562">
        <v>39</v>
      </c>
      <c r="P53" s="494">
        <v>1</v>
      </c>
      <c r="Q53" s="494">
        <v>0</v>
      </c>
      <c r="R53" s="494">
        <v>1</v>
      </c>
      <c r="S53" s="494">
        <v>1</v>
      </c>
      <c r="T53" s="562">
        <v>714</v>
      </c>
      <c r="U53" s="693">
        <v>713</v>
      </c>
      <c r="V53" s="653">
        <v>0.99635220000000002</v>
      </c>
      <c r="W53" s="653">
        <v>3.62572213578108E-3</v>
      </c>
      <c r="X53" s="653">
        <v>0.97442629999999997</v>
      </c>
      <c r="Y53" s="653">
        <v>0.99948950000000003</v>
      </c>
    </row>
    <row r="54" spans="1:25" x14ac:dyDescent="0.25">
      <c r="A54" s="391" t="s">
        <v>530</v>
      </c>
      <c r="B54" s="86" t="s">
        <v>86</v>
      </c>
      <c r="C54" s="16" t="s">
        <v>89</v>
      </c>
      <c r="D54" s="16" t="s">
        <v>121</v>
      </c>
      <c r="E54" s="561">
        <v>99</v>
      </c>
      <c r="F54" s="561"/>
      <c r="G54" s="503">
        <v>0.38755060000000002</v>
      </c>
      <c r="H54" s="509">
        <v>482</v>
      </c>
      <c r="I54" s="509">
        <v>482</v>
      </c>
      <c r="J54" s="487">
        <v>1</v>
      </c>
      <c r="K54" s="487">
        <v>0</v>
      </c>
      <c r="L54" s="487">
        <v>1</v>
      </c>
      <c r="M54" s="487">
        <v>1</v>
      </c>
      <c r="N54" s="561">
        <v>29</v>
      </c>
      <c r="O54" s="561">
        <v>29</v>
      </c>
      <c r="P54" s="487">
        <v>1</v>
      </c>
      <c r="Q54" s="487">
        <v>0</v>
      </c>
      <c r="R54" s="487">
        <v>1</v>
      </c>
      <c r="S54" s="487">
        <v>1</v>
      </c>
      <c r="T54" s="561">
        <v>511</v>
      </c>
      <c r="U54" s="692">
        <v>511</v>
      </c>
      <c r="V54" s="717">
        <v>1</v>
      </c>
      <c r="W54" s="717">
        <v>0</v>
      </c>
      <c r="X54" s="717">
        <v>1</v>
      </c>
      <c r="Y54" s="717">
        <v>1</v>
      </c>
    </row>
    <row r="55" spans="1:25" x14ac:dyDescent="0.25">
      <c r="A55" s="391" t="s">
        <v>530</v>
      </c>
      <c r="B55" s="86" t="s">
        <v>86</v>
      </c>
      <c r="C55" s="16" t="s">
        <v>91</v>
      </c>
      <c r="D55" s="16" t="s">
        <v>123</v>
      </c>
      <c r="E55" s="561">
        <v>55</v>
      </c>
      <c r="F55" s="561"/>
      <c r="G55" s="503">
        <v>7.6217779999999999E-2</v>
      </c>
      <c r="H55" s="509">
        <v>121</v>
      </c>
      <c r="I55" s="509">
        <v>120</v>
      </c>
      <c r="J55" s="487">
        <v>0.99177970000000004</v>
      </c>
      <c r="K55" s="487">
        <v>8.3482745373139496E-3</v>
      </c>
      <c r="L55" s="487">
        <v>0.94109310000000002</v>
      </c>
      <c r="M55" s="487">
        <v>0.99890369999999995</v>
      </c>
      <c r="N55" s="561">
        <v>9</v>
      </c>
      <c r="O55" s="561">
        <v>9</v>
      </c>
      <c r="P55" s="487"/>
      <c r="Q55" s="487"/>
      <c r="R55" s="487"/>
      <c r="S55" s="487"/>
      <c r="T55" s="561">
        <v>130</v>
      </c>
      <c r="U55" s="692">
        <v>129</v>
      </c>
      <c r="V55" s="717">
        <v>0.99234219999999995</v>
      </c>
      <c r="W55" s="717">
        <v>7.8101780000000001E-3</v>
      </c>
      <c r="X55" s="717">
        <v>0.94454159999999998</v>
      </c>
      <c r="Y55" s="717">
        <v>0.99898679999999995</v>
      </c>
    </row>
    <row r="56" spans="1:25" x14ac:dyDescent="0.25">
      <c r="A56" s="386" t="s">
        <v>530</v>
      </c>
      <c r="B56" s="87" t="s">
        <v>86</v>
      </c>
      <c r="C56" s="20" t="s">
        <v>84</v>
      </c>
      <c r="D56" s="17" t="s">
        <v>121</v>
      </c>
      <c r="E56" s="562">
        <v>99</v>
      </c>
      <c r="F56" s="562"/>
      <c r="G56" s="504">
        <v>0.6201565</v>
      </c>
      <c r="H56" s="510">
        <v>829</v>
      </c>
      <c r="I56" s="510">
        <v>829</v>
      </c>
      <c r="J56" s="494">
        <v>1</v>
      </c>
      <c r="K56" s="494">
        <v>0</v>
      </c>
      <c r="L56" s="494">
        <v>1</v>
      </c>
      <c r="M56" s="494">
        <v>1</v>
      </c>
      <c r="N56" s="562">
        <v>67</v>
      </c>
      <c r="O56" s="562">
        <v>67</v>
      </c>
      <c r="P56" s="494">
        <v>1</v>
      </c>
      <c r="Q56" s="494">
        <v>0</v>
      </c>
      <c r="R56" s="494">
        <v>1</v>
      </c>
      <c r="S56" s="494">
        <v>1</v>
      </c>
      <c r="T56" s="562">
        <v>896</v>
      </c>
      <c r="U56" s="693">
        <v>896</v>
      </c>
      <c r="V56" s="653">
        <v>1</v>
      </c>
      <c r="W56" s="653">
        <v>0</v>
      </c>
      <c r="X56" s="653">
        <v>1</v>
      </c>
      <c r="Y56" s="653">
        <v>1</v>
      </c>
    </row>
    <row r="57" spans="1:25" x14ac:dyDescent="0.25">
      <c r="A57" s="386" t="s">
        <v>530</v>
      </c>
      <c r="B57" s="87" t="s">
        <v>86</v>
      </c>
      <c r="C57" s="20" t="s">
        <v>84</v>
      </c>
      <c r="D57" s="17" t="s">
        <v>123</v>
      </c>
      <c r="E57" s="562">
        <v>79</v>
      </c>
      <c r="F57" s="562"/>
      <c r="G57" s="504">
        <v>0.3798435</v>
      </c>
      <c r="H57" s="510">
        <v>354</v>
      </c>
      <c r="I57" s="510">
        <v>351</v>
      </c>
      <c r="J57" s="494">
        <v>0.9910947</v>
      </c>
      <c r="K57" s="494">
        <v>5.812106E-3</v>
      </c>
      <c r="L57" s="494">
        <v>0.96807589999999999</v>
      </c>
      <c r="M57" s="494">
        <v>0.99755769999999999</v>
      </c>
      <c r="N57" s="562">
        <v>13</v>
      </c>
      <c r="O57" s="562">
        <v>13</v>
      </c>
      <c r="P57" s="494"/>
      <c r="Q57" s="494"/>
      <c r="R57" s="494"/>
      <c r="S57" s="494"/>
      <c r="T57" s="562">
        <v>367</v>
      </c>
      <c r="U57" s="693">
        <v>364</v>
      </c>
      <c r="V57" s="653">
        <v>0.99130879999999999</v>
      </c>
      <c r="W57" s="653">
        <v>5.6737769999999996E-3</v>
      </c>
      <c r="X57" s="653">
        <v>0.96882469999999998</v>
      </c>
      <c r="Y57" s="653">
        <v>0.99761690000000003</v>
      </c>
    </row>
    <row r="58" spans="1:25" x14ac:dyDescent="0.25">
      <c r="A58" s="386" t="s">
        <v>530</v>
      </c>
      <c r="B58" s="87" t="s">
        <v>86</v>
      </c>
      <c r="C58" s="17" t="s">
        <v>89</v>
      </c>
      <c r="D58" s="20" t="s">
        <v>120</v>
      </c>
      <c r="E58" s="562">
        <v>90</v>
      </c>
      <c r="F58" s="562">
        <v>3094.1</v>
      </c>
      <c r="G58" s="504">
        <v>0.69117640000000002</v>
      </c>
      <c r="H58" s="510">
        <v>715</v>
      </c>
      <c r="I58" s="510">
        <v>713</v>
      </c>
      <c r="J58" s="494">
        <v>0.99590199999999995</v>
      </c>
      <c r="K58" s="494">
        <v>3.0573369999999998E-3</v>
      </c>
      <c r="L58" s="494">
        <v>0.98226000000000002</v>
      </c>
      <c r="M58" s="494">
        <v>0.99906340000000005</v>
      </c>
      <c r="N58" s="562">
        <v>33</v>
      </c>
      <c r="O58" s="562">
        <v>33</v>
      </c>
      <c r="P58" s="494">
        <v>1</v>
      </c>
      <c r="Q58" s="494">
        <v>0</v>
      </c>
      <c r="R58" s="494">
        <v>1</v>
      </c>
      <c r="S58" s="494">
        <v>1</v>
      </c>
      <c r="T58" s="562">
        <v>748</v>
      </c>
      <c r="U58" s="693">
        <v>746</v>
      </c>
      <c r="V58" s="653">
        <v>0.99606810000000001</v>
      </c>
      <c r="W58" s="653">
        <v>2.9353890000000001E-3</v>
      </c>
      <c r="X58" s="653">
        <v>0.98295710000000003</v>
      </c>
      <c r="Y58" s="653">
        <v>0.99910209999999999</v>
      </c>
    </row>
    <row r="59" spans="1:25" x14ac:dyDescent="0.25">
      <c r="A59" s="387" t="s">
        <v>530</v>
      </c>
      <c r="B59" s="90" t="s">
        <v>86</v>
      </c>
      <c r="C59" s="97" t="s">
        <v>91</v>
      </c>
      <c r="D59" s="109" t="s">
        <v>120</v>
      </c>
      <c r="E59" s="681">
        <v>68</v>
      </c>
      <c r="F59" s="681">
        <v>1415</v>
      </c>
      <c r="G59" s="724">
        <v>0.30882359999999998</v>
      </c>
      <c r="H59" s="828">
        <v>468</v>
      </c>
      <c r="I59" s="828">
        <v>467</v>
      </c>
      <c r="J59" s="707">
        <v>0.99791839999999998</v>
      </c>
      <c r="K59" s="707">
        <v>2.094271E-3</v>
      </c>
      <c r="L59" s="707">
        <v>0.98496019999999995</v>
      </c>
      <c r="M59" s="707">
        <v>0.99971509999999997</v>
      </c>
      <c r="N59" s="681">
        <v>47</v>
      </c>
      <c r="O59" s="681">
        <v>47</v>
      </c>
      <c r="P59" s="707">
        <v>1</v>
      </c>
      <c r="Q59" s="707">
        <v>0</v>
      </c>
      <c r="R59" s="707">
        <v>1</v>
      </c>
      <c r="S59" s="707">
        <v>1</v>
      </c>
      <c r="T59" s="681">
        <v>515</v>
      </c>
      <c r="U59" s="694">
        <v>514</v>
      </c>
      <c r="V59" s="718">
        <v>0.9981101</v>
      </c>
      <c r="W59" s="718">
        <v>1.9060870000000001E-3</v>
      </c>
      <c r="X59" s="718">
        <v>0.98626849999999999</v>
      </c>
      <c r="Y59" s="718">
        <v>0.99974249999999998</v>
      </c>
    </row>
    <row r="60" spans="1:25" x14ac:dyDescent="0.25">
      <c r="A60" s="399" t="s">
        <v>530</v>
      </c>
      <c r="B60" s="106" t="s">
        <v>86</v>
      </c>
      <c r="C60" s="106" t="s">
        <v>84</v>
      </c>
      <c r="D60" s="106" t="s">
        <v>120</v>
      </c>
      <c r="E60" s="563">
        <v>99</v>
      </c>
      <c r="F60" s="563">
        <v>4509.1000000000004</v>
      </c>
      <c r="G60" s="620">
        <v>1</v>
      </c>
      <c r="H60" s="259">
        <v>1183</v>
      </c>
      <c r="I60" s="259">
        <v>1180</v>
      </c>
      <c r="J60" s="538">
        <v>0.99650130000000003</v>
      </c>
      <c r="K60" s="538">
        <v>2.2375889999999999E-3</v>
      </c>
      <c r="L60" s="538">
        <v>0.98768659999999997</v>
      </c>
      <c r="M60" s="538">
        <v>0.99901220000000002</v>
      </c>
      <c r="N60" s="563">
        <v>80</v>
      </c>
      <c r="O60" s="563">
        <v>80</v>
      </c>
      <c r="P60" s="538">
        <v>1</v>
      </c>
      <c r="Q60" s="538">
        <v>0</v>
      </c>
      <c r="R60" s="538">
        <v>1</v>
      </c>
      <c r="S60" s="538">
        <v>1</v>
      </c>
      <c r="T60" s="563">
        <v>1263</v>
      </c>
      <c r="U60" s="645">
        <v>1260</v>
      </c>
      <c r="V60" s="654">
        <v>0.99669870000000005</v>
      </c>
      <c r="W60" s="654">
        <v>2.1132640000000001E-3</v>
      </c>
      <c r="X60" s="654">
        <v>0.9883651</v>
      </c>
      <c r="Y60" s="654">
        <v>0.99906890000000004</v>
      </c>
    </row>
    <row r="61" spans="1:25" x14ac:dyDescent="0.25">
      <c r="A61" s="67" t="s">
        <v>633</v>
      </c>
      <c r="B61" s="67" t="s">
        <v>26</v>
      </c>
      <c r="C61" s="67" t="s">
        <v>25</v>
      </c>
      <c r="D61" s="67" t="s">
        <v>119</v>
      </c>
      <c r="E61" s="586">
        <v>10</v>
      </c>
      <c r="F61" s="586">
        <v>31</v>
      </c>
      <c r="G61" s="601">
        <v>3.5999788303445099E-7</v>
      </c>
      <c r="H61" s="483">
        <v>31</v>
      </c>
      <c r="I61" s="483">
        <v>31</v>
      </c>
      <c r="J61" s="485">
        <v>1</v>
      </c>
      <c r="K61" s="485">
        <v>0</v>
      </c>
      <c r="L61" s="485">
        <v>1</v>
      </c>
      <c r="M61" s="485">
        <v>1</v>
      </c>
      <c r="N61" s="586">
        <v>3</v>
      </c>
      <c r="O61" s="586">
        <v>3</v>
      </c>
      <c r="P61" s="484"/>
      <c r="Q61" s="484"/>
      <c r="R61" s="484"/>
      <c r="S61" s="484"/>
      <c r="T61" s="586">
        <v>34</v>
      </c>
      <c r="U61" s="586">
        <v>34</v>
      </c>
      <c r="V61" s="485">
        <v>1</v>
      </c>
      <c r="W61" s="485">
        <v>0</v>
      </c>
      <c r="X61" s="485">
        <v>1</v>
      </c>
      <c r="Y61" s="485">
        <v>1</v>
      </c>
    </row>
    <row r="62" spans="1:25" x14ac:dyDescent="0.25">
      <c r="A62" s="67" t="s">
        <v>633</v>
      </c>
      <c r="B62" s="67" t="s">
        <v>26</v>
      </c>
      <c r="C62" s="67" t="s">
        <v>87</v>
      </c>
      <c r="D62" s="67" t="s">
        <v>119</v>
      </c>
      <c r="E62" s="586">
        <v>10</v>
      </c>
      <c r="F62" s="586">
        <v>54</v>
      </c>
      <c r="G62" s="601">
        <v>4.9055191022459793E-7</v>
      </c>
      <c r="H62" s="483">
        <v>54</v>
      </c>
      <c r="I62" s="483">
        <v>54</v>
      </c>
      <c r="J62" s="485">
        <v>1</v>
      </c>
      <c r="K62" s="485">
        <v>0</v>
      </c>
      <c r="L62" s="485">
        <v>1</v>
      </c>
      <c r="M62" s="485">
        <v>1</v>
      </c>
      <c r="N62" s="586">
        <v>5</v>
      </c>
      <c r="O62" s="586">
        <v>5</v>
      </c>
      <c r="P62" s="484"/>
      <c r="Q62" s="484"/>
      <c r="R62" s="484"/>
      <c r="S62" s="484"/>
      <c r="T62" s="586">
        <v>59</v>
      </c>
      <c r="U62" s="586">
        <v>59</v>
      </c>
      <c r="V62" s="485">
        <v>1</v>
      </c>
      <c r="W62" s="485">
        <v>0</v>
      </c>
      <c r="X62" s="485">
        <v>1</v>
      </c>
      <c r="Y62" s="485">
        <v>1</v>
      </c>
    </row>
    <row r="63" spans="1:25" x14ac:dyDescent="0.25">
      <c r="A63" s="392" t="s">
        <v>633</v>
      </c>
      <c r="B63" s="14" t="s">
        <v>26</v>
      </c>
      <c r="C63" s="14" t="s">
        <v>84</v>
      </c>
      <c r="D63" s="16" t="s">
        <v>121</v>
      </c>
      <c r="E63" s="816">
        <v>10</v>
      </c>
      <c r="F63" s="816">
        <v>85</v>
      </c>
      <c r="G63" s="868">
        <v>2.1201811364624154E-7</v>
      </c>
      <c r="H63" s="829">
        <v>85</v>
      </c>
      <c r="I63" s="829">
        <v>85</v>
      </c>
      <c r="J63" s="842">
        <v>1</v>
      </c>
      <c r="K63" s="842">
        <v>0</v>
      </c>
      <c r="L63" s="842">
        <v>1</v>
      </c>
      <c r="M63" s="842">
        <v>1</v>
      </c>
      <c r="N63" s="816">
        <v>8</v>
      </c>
      <c r="O63" s="816">
        <v>8</v>
      </c>
      <c r="P63" s="851"/>
      <c r="Q63" s="851"/>
      <c r="R63" s="851"/>
      <c r="S63" s="851"/>
      <c r="T63" s="816">
        <v>93</v>
      </c>
      <c r="U63" s="816">
        <v>93</v>
      </c>
      <c r="V63" s="842">
        <v>1</v>
      </c>
      <c r="W63" s="842">
        <v>0</v>
      </c>
      <c r="X63" s="842">
        <v>1</v>
      </c>
      <c r="Y63" s="842">
        <v>1</v>
      </c>
    </row>
    <row r="64" spans="1:25" x14ac:dyDescent="0.25">
      <c r="A64" s="183" t="s">
        <v>633</v>
      </c>
      <c r="B64" s="183" t="s">
        <v>28</v>
      </c>
      <c r="C64" s="183" t="s">
        <v>25</v>
      </c>
      <c r="D64" s="183" t="s">
        <v>119</v>
      </c>
      <c r="E64" s="817">
        <v>10</v>
      </c>
      <c r="F64" s="817">
        <v>651</v>
      </c>
      <c r="G64" s="869">
        <v>1.7215049289447918E-6</v>
      </c>
      <c r="H64" s="830">
        <v>651</v>
      </c>
      <c r="I64" s="830">
        <v>647</v>
      </c>
      <c r="J64" s="843">
        <v>0.99385560675883255</v>
      </c>
      <c r="K64" s="843">
        <v>3.0627436854966635E-3</v>
      </c>
      <c r="L64" s="843">
        <v>0.98785262913525906</v>
      </c>
      <c r="M64" s="843">
        <v>0.99985858438240605</v>
      </c>
      <c r="N64" s="817">
        <v>62</v>
      </c>
      <c r="O64" s="817">
        <v>62</v>
      </c>
      <c r="P64" s="852">
        <v>1</v>
      </c>
      <c r="Q64" s="852">
        <v>0</v>
      </c>
      <c r="R64" s="852">
        <v>1</v>
      </c>
      <c r="S64" s="852">
        <v>1</v>
      </c>
      <c r="T64" s="817">
        <v>713</v>
      </c>
      <c r="U64" s="817">
        <v>709</v>
      </c>
      <c r="V64" s="843">
        <v>0.99438990182328202</v>
      </c>
      <c r="W64" s="843">
        <v>2.797169721422469E-3</v>
      </c>
      <c r="X64" s="843">
        <v>0.98890744916929396</v>
      </c>
      <c r="Y64" s="843">
        <v>0.99987235447727008</v>
      </c>
    </row>
    <row r="65" spans="1:25" x14ac:dyDescent="0.25">
      <c r="A65" s="392" t="s">
        <v>633</v>
      </c>
      <c r="B65" s="16" t="s">
        <v>28</v>
      </c>
      <c r="C65" s="16" t="s">
        <v>89</v>
      </c>
      <c r="D65" s="14" t="s">
        <v>120</v>
      </c>
      <c r="E65" s="818">
        <v>10</v>
      </c>
      <c r="F65" s="818">
        <v>651</v>
      </c>
      <c r="G65" s="870">
        <v>1.7215049289447918E-6</v>
      </c>
      <c r="H65" s="831">
        <v>651</v>
      </c>
      <c r="I65" s="831">
        <v>647</v>
      </c>
      <c r="J65" s="844">
        <v>0.99385560675883255</v>
      </c>
      <c r="K65" s="844">
        <v>3.0627436854966635E-3</v>
      </c>
      <c r="L65" s="844">
        <v>0.98785262913525906</v>
      </c>
      <c r="M65" s="844">
        <v>0.99985858438240605</v>
      </c>
      <c r="N65" s="818">
        <v>62</v>
      </c>
      <c r="O65" s="818">
        <v>62</v>
      </c>
      <c r="P65" s="853">
        <v>1</v>
      </c>
      <c r="Q65" s="853">
        <v>0</v>
      </c>
      <c r="R65" s="853">
        <v>1</v>
      </c>
      <c r="S65" s="853">
        <v>1</v>
      </c>
      <c r="T65" s="818">
        <v>713</v>
      </c>
      <c r="U65" s="818">
        <v>709</v>
      </c>
      <c r="V65" s="844">
        <v>0.99438990182328202</v>
      </c>
      <c r="W65" s="844">
        <v>2.797169721422469E-3</v>
      </c>
      <c r="X65" s="844">
        <v>0.98890744916929396</v>
      </c>
      <c r="Y65" s="844">
        <v>0.99987235447727008</v>
      </c>
    </row>
    <row r="66" spans="1:25" x14ac:dyDescent="0.25">
      <c r="A66" s="183" t="s">
        <v>633</v>
      </c>
      <c r="B66" s="183" t="s">
        <v>28</v>
      </c>
      <c r="C66" s="183" t="s">
        <v>87</v>
      </c>
      <c r="D66" s="183" t="s">
        <v>119</v>
      </c>
      <c r="E66" s="817">
        <v>10</v>
      </c>
      <c r="F66" s="817">
        <v>356</v>
      </c>
      <c r="G66" s="869">
        <v>3.9649645105375046E-6</v>
      </c>
      <c r="H66" s="830">
        <v>356</v>
      </c>
      <c r="I66" s="830">
        <v>356</v>
      </c>
      <c r="J66" s="843">
        <v>1</v>
      </c>
      <c r="K66" s="843">
        <v>0</v>
      </c>
      <c r="L66" s="843">
        <v>1</v>
      </c>
      <c r="M66" s="843">
        <v>1</v>
      </c>
      <c r="N66" s="817">
        <v>63</v>
      </c>
      <c r="O66" s="817">
        <v>63</v>
      </c>
      <c r="P66" s="852">
        <v>1</v>
      </c>
      <c r="Q66" s="852">
        <v>0</v>
      </c>
      <c r="R66" s="852">
        <v>1</v>
      </c>
      <c r="S66" s="852">
        <v>1</v>
      </c>
      <c r="T66" s="817">
        <v>419</v>
      </c>
      <c r="U66" s="817">
        <v>419</v>
      </c>
      <c r="V66" s="843">
        <v>1</v>
      </c>
      <c r="W66" s="843">
        <v>0</v>
      </c>
      <c r="X66" s="843">
        <v>1</v>
      </c>
      <c r="Y66" s="843">
        <v>1</v>
      </c>
    </row>
    <row r="67" spans="1:25" x14ac:dyDescent="0.25">
      <c r="A67" s="392" t="s">
        <v>633</v>
      </c>
      <c r="B67" s="16" t="s">
        <v>28</v>
      </c>
      <c r="C67" s="16" t="s">
        <v>91</v>
      </c>
      <c r="D67" s="14" t="s">
        <v>120</v>
      </c>
      <c r="E67" s="818">
        <v>10</v>
      </c>
      <c r="F67" s="818">
        <v>356</v>
      </c>
      <c r="G67" s="870">
        <v>3.9649645105375046E-6</v>
      </c>
      <c r="H67" s="831">
        <v>356</v>
      </c>
      <c r="I67" s="831">
        <v>356</v>
      </c>
      <c r="J67" s="844">
        <v>1</v>
      </c>
      <c r="K67" s="844">
        <v>0</v>
      </c>
      <c r="L67" s="844">
        <v>1</v>
      </c>
      <c r="M67" s="844">
        <v>1</v>
      </c>
      <c r="N67" s="818">
        <v>63</v>
      </c>
      <c r="O67" s="818">
        <v>63</v>
      </c>
      <c r="P67" s="853">
        <v>1</v>
      </c>
      <c r="Q67" s="853">
        <v>0</v>
      </c>
      <c r="R67" s="853">
        <v>1</v>
      </c>
      <c r="S67" s="853">
        <v>1</v>
      </c>
      <c r="T67" s="818">
        <v>419</v>
      </c>
      <c r="U67" s="818">
        <v>419</v>
      </c>
      <c r="V67" s="844">
        <v>1</v>
      </c>
      <c r="W67" s="844">
        <v>0</v>
      </c>
      <c r="X67" s="844">
        <v>1</v>
      </c>
      <c r="Y67" s="844">
        <v>1</v>
      </c>
    </row>
    <row r="68" spans="1:25" x14ac:dyDescent="0.25">
      <c r="A68" s="406" t="s">
        <v>633</v>
      </c>
      <c r="B68" s="120" t="s">
        <v>28</v>
      </c>
      <c r="C68" s="120" t="s">
        <v>84</v>
      </c>
      <c r="D68" s="118" t="s">
        <v>121</v>
      </c>
      <c r="E68" s="819">
        <v>10</v>
      </c>
      <c r="F68" s="819">
        <v>1007</v>
      </c>
      <c r="G68" s="871">
        <v>1.2579983946449937E-6</v>
      </c>
      <c r="H68" s="832">
        <v>1007</v>
      </c>
      <c r="I68" s="832">
        <v>1003</v>
      </c>
      <c r="J68" s="845">
        <v>0.99602780536246271</v>
      </c>
      <c r="K68" s="845">
        <v>1.9821488112473544E-3</v>
      </c>
      <c r="L68" s="845">
        <v>0.99214279369241787</v>
      </c>
      <c r="M68" s="845">
        <v>0.99991281703250756</v>
      </c>
      <c r="N68" s="819">
        <v>125</v>
      </c>
      <c r="O68" s="819">
        <v>125</v>
      </c>
      <c r="P68" s="854">
        <v>1</v>
      </c>
      <c r="Q68" s="854">
        <v>0</v>
      </c>
      <c r="R68" s="854">
        <v>1</v>
      </c>
      <c r="S68" s="854">
        <v>1</v>
      </c>
      <c r="T68" s="819">
        <v>1132</v>
      </c>
      <c r="U68" s="819">
        <v>1128</v>
      </c>
      <c r="V68" s="845">
        <v>0.99646643109540634</v>
      </c>
      <c r="W68" s="845">
        <v>1.7636601625802442E-3</v>
      </c>
      <c r="X68" s="845">
        <v>0.99300965717674905</v>
      </c>
      <c r="Y68" s="845">
        <v>0.99992320501406362</v>
      </c>
    </row>
    <row r="69" spans="1:25" x14ac:dyDescent="0.25">
      <c r="A69" s="389" t="s">
        <v>633</v>
      </c>
      <c r="B69" s="20" t="s">
        <v>38</v>
      </c>
      <c r="C69" s="20" t="s">
        <v>84</v>
      </c>
      <c r="D69" s="20" t="s">
        <v>120</v>
      </c>
      <c r="E69" s="820">
        <v>10</v>
      </c>
      <c r="F69" s="820">
        <v>1007</v>
      </c>
      <c r="G69" s="872">
        <v>1.2007605507369581E-6</v>
      </c>
      <c r="H69" s="833">
        <v>1007</v>
      </c>
      <c r="I69" s="833">
        <v>1003</v>
      </c>
      <c r="J69" s="846">
        <v>0.99602780536246271</v>
      </c>
      <c r="K69" s="846">
        <v>1.9821488112473544E-3</v>
      </c>
      <c r="L69" s="846">
        <v>0.99214279369241787</v>
      </c>
      <c r="M69" s="846">
        <v>0.99991281703250756</v>
      </c>
      <c r="N69" s="820">
        <v>125</v>
      </c>
      <c r="O69" s="820">
        <v>125</v>
      </c>
      <c r="P69" s="855">
        <v>1</v>
      </c>
      <c r="Q69" s="855">
        <v>0</v>
      </c>
      <c r="R69" s="855">
        <v>1</v>
      </c>
      <c r="S69" s="855">
        <v>1</v>
      </c>
      <c r="T69" s="820">
        <v>1132</v>
      </c>
      <c r="U69" s="820">
        <v>1128</v>
      </c>
      <c r="V69" s="846">
        <v>0.99646643109540634</v>
      </c>
      <c r="W69" s="846">
        <v>1.7636601625802442E-3</v>
      </c>
      <c r="X69" s="846">
        <v>0.99300965717674905</v>
      </c>
      <c r="Y69" s="846">
        <v>0.99992320501406362</v>
      </c>
    </row>
    <row r="70" spans="1:25" x14ac:dyDescent="0.25">
      <c r="A70" s="183" t="s">
        <v>633</v>
      </c>
      <c r="B70" s="183" t="s">
        <v>29</v>
      </c>
      <c r="C70" s="183" t="s">
        <v>25</v>
      </c>
      <c r="D70" s="183" t="s">
        <v>119</v>
      </c>
      <c r="E70" s="817">
        <v>10</v>
      </c>
      <c r="F70" s="817">
        <v>631</v>
      </c>
      <c r="G70" s="869">
        <v>5.5796526653779849E-6</v>
      </c>
      <c r="H70" s="830">
        <v>631</v>
      </c>
      <c r="I70" s="830">
        <v>626</v>
      </c>
      <c r="J70" s="843">
        <v>0.99207606973058637</v>
      </c>
      <c r="K70" s="843">
        <v>3.5296214489515475E-3</v>
      </c>
      <c r="L70" s="843">
        <v>0.98515801169064132</v>
      </c>
      <c r="M70" s="843">
        <v>0.99899412777053143</v>
      </c>
      <c r="N70" s="817">
        <v>67</v>
      </c>
      <c r="O70" s="817">
        <v>67</v>
      </c>
      <c r="P70" s="852">
        <v>1</v>
      </c>
      <c r="Q70" s="852">
        <v>0</v>
      </c>
      <c r="R70" s="852">
        <v>1</v>
      </c>
      <c r="S70" s="852">
        <v>1</v>
      </c>
      <c r="T70" s="817">
        <v>698</v>
      </c>
      <c r="U70" s="817">
        <v>693</v>
      </c>
      <c r="V70" s="843">
        <v>0.99283667621776506</v>
      </c>
      <c r="W70" s="843">
        <v>3.1920411804587934E-3</v>
      </c>
      <c r="X70" s="843">
        <v>0.9865802755040658</v>
      </c>
      <c r="Y70" s="843">
        <v>0.99909307693146432</v>
      </c>
    </row>
    <row r="71" spans="1:25" x14ac:dyDescent="0.25">
      <c r="A71" s="392" t="s">
        <v>633</v>
      </c>
      <c r="B71" s="16" t="s">
        <v>29</v>
      </c>
      <c r="C71" s="16" t="s">
        <v>89</v>
      </c>
      <c r="D71" s="14" t="s">
        <v>120</v>
      </c>
      <c r="E71" s="818">
        <v>10</v>
      </c>
      <c r="F71" s="818">
        <v>631</v>
      </c>
      <c r="G71" s="870">
        <v>5.5796526653779849E-6</v>
      </c>
      <c r="H71" s="831">
        <v>631</v>
      </c>
      <c r="I71" s="831">
        <v>626</v>
      </c>
      <c r="J71" s="844">
        <v>0.99207606973058637</v>
      </c>
      <c r="K71" s="844">
        <v>3.5296214489515475E-3</v>
      </c>
      <c r="L71" s="844">
        <v>0.98515801169064132</v>
      </c>
      <c r="M71" s="844">
        <v>0.99899412777053143</v>
      </c>
      <c r="N71" s="818">
        <v>67</v>
      </c>
      <c r="O71" s="818">
        <v>67</v>
      </c>
      <c r="P71" s="853">
        <v>1</v>
      </c>
      <c r="Q71" s="853">
        <v>0</v>
      </c>
      <c r="R71" s="853">
        <v>1</v>
      </c>
      <c r="S71" s="853">
        <v>1</v>
      </c>
      <c r="T71" s="818">
        <v>698</v>
      </c>
      <c r="U71" s="818">
        <v>693</v>
      </c>
      <c r="V71" s="844">
        <v>0.99283667621776506</v>
      </c>
      <c r="W71" s="844">
        <v>3.1920411804587934E-3</v>
      </c>
      <c r="X71" s="844">
        <v>0.9865802755040658</v>
      </c>
      <c r="Y71" s="844">
        <v>0.99909307693146432</v>
      </c>
    </row>
    <row r="72" spans="1:25" x14ac:dyDescent="0.25">
      <c r="A72" s="183" t="s">
        <v>633</v>
      </c>
      <c r="B72" s="183" t="s">
        <v>29</v>
      </c>
      <c r="C72" s="183" t="s">
        <v>87</v>
      </c>
      <c r="D72" s="183" t="s">
        <v>119</v>
      </c>
      <c r="E72" s="817">
        <v>10</v>
      </c>
      <c r="F72" s="817">
        <v>283</v>
      </c>
      <c r="G72" s="869">
        <v>1.5199300001072659E-5</v>
      </c>
      <c r="H72" s="830">
        <v>283</v>
      </c>
      <c r="I72" s="830">
        <v>281</v>
      </c>
      <c r="J72" s="843">
        <v>0.99293286219081267</v>
      </c>
      <c r="K72" s="843">
        <v>4.9795317348259585E-3</v>
      </c>
      <c r="L72" s="843">
        <v>0.98317297999055375</v>
      </c>
      <c r="M72" s="843">
        <v>1.0026927443910716</v>
      </c>
      <c r="N72" s="817">
        <v>49</v>
      </c>
      <c r="O72" s="817">
        <v>49</v>
      </c>
      <c r="P72" s="852">
        <v>1</v>
      </c>
      <c r="Q72" s="852">
        <v>0</v>
      </c>
      <c r="R72" s="852">
        <v>1</v>
      </c>
      <c r="S72" s="852">
        <v>1</v>
      </c>
      <c r="T72" s="817">
        <v>332</v>
      </c>
      <c r="U72" s="817">
        <v>330</v>
      </c>
      <c r="V72" s="843">
        <v>0.99397590361445787</v>
      </c>
      <c r="W72" s="843">
        <v>4.2468296638332164E-3</v>
      </c>
      <c r="X72" s="843">
        <v>0.9856521174733448</v>
      </c>
      <c r="Y72" s="843">
        <v>1.0022996897555709</v>
      </c>
    </row>
    <row r="73" spans="1:25" x14ac:dyDescent="0.25">
      <c r="A73" s="392" t="s">
        <v>633</v>
      </c>
      <c r="B73" s="16" t="s">
        <v>29</v>
      </c>
      <c r="C73" s="16" t="s">
        <v>91</v>
      </c>
      <c r="D73" s="14" t="s">
        <v>120</v>
      </c>
      <c r="E73" s="818">
        <v>10</v>
      </c>
      <c r="F73" s="818">
        <v>283</v>
      </c>
      <c r="G73" s="870">
        <v>1.5199300001072659E-5</v>
      </c>
      <c r="H73" s="831">
        <v>283</v>
      </c>
      <c r="I73" s="831">
        <v>281</v>
      </c>
      <c r="J73" s="844">
        <v>0.99293286219081267</v>
      </c>
      <c r="K73" s="844">
        <v>4.9795317348259585E-3</v>
      </c>
      <c r="L73" s="844">
        <v>0.98317297999055375</v>
      </c>
      <c r="M73" s="844">
        <v>1.0026927443910716</v>
      </c>
      <c r="N73" s="818">
        <v>49</v>
      </c>
      <c r="O73" s="818">
        <v>49</v>
      </c>
      <c r="P73" s="853">
        <v>1</v>
      </c>
      <c r="Q73" s="853">
        <v>0</v>
      </c>
      <c r="R73" s="853">
        <v>1</v>
      </c>
      <c r="S73" s="853">
        <v>1</v>
      </c>
      <c r="T73" s="818">
        <v>332</v>
      </c>
      <c r="U73" s="818">
        <v>330</v>
      </c>
      <c r="V73" s="844">
        <v>0.99397590361445787</v>
      </c>
      <c r="W73" s="844">
        <v>4.2468296638332164E-3</v>
      </c>
      <c r="X73" s="844">
        <v>0.9856521174733448</v>
      </c>
      <c r="Y73" s="844">
        <v>1.0022996897555709</v>
      </c>
    </row>
    <row r="74" spans="1:25" x14ac:dyDescent="0.25">
      <c r="A74" s="406" t="s">
        <v>633</v>
      </c>
      <c r="B74" s="120" t="s">
        <v>29</v>
      </c>
      <c r="C74" s="120" t="s">
        <v>84</v>
      </c>
      <c r="D74" s="118" t="s">
        <v>121</v>
      </c>
      <c r="E74" s="819">
        <v>10</v>
      </c>
      <c r="F74" s="819">
        <v>914</v>
      </c>
      <c r="G74" s="871">
        <v>4.0828864221262761E-6</v>
      </c>
      <c r="H74" s="832">
        <v>914</v>
      </c>
      <c r="I74" s="832">
        <v>907</v>
      </c>
      <c r="J74" s="845">
        <v>0.99234135667396062</v>
      </c>
      <c r="K74" s="845">
        <v>2.8835890649419609E-3</v>
      </c>
      <c r="L74" s="845">
        <v>0.98668952210667438</v>
      </c>
      <c r="M74" s="845">
        <v>0.99799319124124686</v>
      </c>
      <c r="N74" s="819">
        <v>116</v>
      </c>
      <c r="O74" s="819">
        <v>116</v>
      </c>
      <c r="P74" s="854">
        <v>1</v>
      </c>
      <c r="Q74" s="854">
        <v>0</v>
      </c>
      <c r="R74" s="854">
        <v>1</v>
      </c>
      <c r="S74" s="854">
        <v>1</v>
      </c>
      <c r="T74" s="819">
        <v>1030</v>
      </c>
      <c r="U74" s="819">
        <v>1023</v>
      </c>
      <c r="V74" s="845">
        <v>0.99320388349514566</v>
      </c>
      <c r="W74" s="845">
        <v>2.5599471523115504E-3</v>
      </c>
      <c r="X74" s="845">
        <v>0.98818638707661499</v>
      </c>
      <c r="Y74" s="845">
        <v>0.99822137991367632</v>
      </c>
    </row>
    <row r="75" spans="1:25" x14ac:dyDescent="0.25">
      <c r="A75" s="389" t="s">
        <v>633</v>
      </c>
      <c r="B75" s="20" t="s">
        <v>92</v>
      </c>
      <c r="C75" s="20" t="s">
        <v>84</v>
      </c>
      <c r="D75" s="20" t="s">
        <v>120</v>
      </c>
      <c r="E75" s="820">
        <v>10</v>
      </c>
      <c r="F75" s="820">
        <v>914</v>
      </c>
      <c r="G75" s="872">
        <v>4.0828864221262761E-6</v>
      </c>
      <c r="H75" s="833">
        <v>914</v>
      </c>
      <c r="I75" s="833">
        <v>907</v>
      </c>
      <c r="J75" s="846">
        <v>0.99234135667396062</v>
      </c>
      <c r="K75" s="846">
        <v>2.8835890649419609E-3</v>
      </c>
      <c r="L75" s="846">
        <v>0.98668952210667438</v>
      </c>
      <c r="M75" s="846">
        <v>0.99799319124124686</v>
      </c>
      <c r="N75" s="820">
        <v>116</v>
      </c>
      <c r="O75" s="820">
        <v>116</v>
      </c>
      <c r="P75" s="855">
        <v>1</v>
      </c>
      <c r="Q75" s="855">
        <v>0</v>
      </c>
      <c r="R75" s="855">
        <v>1</v>
      </c>
      <c r="S75" s="855">
        <v>1</v>
      </c>
      <c r="T75" s="820">
        <v>1030</v>
      </c>
      <c r="U75" s="820">
        <v>1023</v>
      </c>
      <c r="V75" s="846">
        <v>0.99320388349514566</v>
      </c>
      <c r="W75" s="846">
        <v>2.5599471523115504E-3</v>
      </c>
      <c r="X75" s="846">
        <v>0.98818638707661499</v>
      </c>
      <c r="Y75" s="846">
        <v>0.99822137991367632</v>
      </c>
    </row>
    <row r="76" spans="1:25" x14ac:dyDescent="0.25">
      <c r="A76" s="406" t="s">
        <v>633</v>
      </c>
      <c r="B76" s="118" t="s">
        <v>86</v>
      </c>
      <c r="C76" s="118" t="s">
        <v>89</v>
      </c>
      <c r="D76" s="118" t="s">
        <v>121</v>
      </c>
      <c r="E76" s="821">
        <v>30</v>
      </c>
      <c r="F76" s="821">
        <v>1313</v>
      </c>
      <c r="G76" s="873">
        <v>1.1896829363316432E-6</v>
      </c>
      <c r="H76" s="834">
        <v>1313</v>
      </c>
      <c r="I76" s="834">
        <v>1304</v>
      </c>
      <c r="J76" s="847">
        <v>0.99314546839299311</v>
      </c>
      <c r="K76" s="847">
        <v>2.2769996364946296E-3</v>
      </c>
      <c r="L76" s="847">
        <v>0.9886825491054636</v>
      </c>
      <c r="M76" s="847">
        <v>0.99760838768052262</v>
      </c>
      <c r="N76" s="821">
        <v>132</v>
      </c>
      <c r="O76" s="821">
        <v>132</v>
      </c>
      <c r="P76" s="856">
        <v>1</v>
      </c>
      <c r="Q76" s="856">
        <v>0</v>
      </c>
      <c r="R76" s="856">
        <v>1</v>
      </c>
      <c r="S76" s="856">
        <v>1</v>
      </c>
      <c r="T76" s="821">
        <v>1445</v>
      </c>
      <c r="U76" s="821">
        <v>1436</v>
      </c>
      <c r="V76" s="847">
        <v>0.99377162629757798</v>
      </c>
      <c r="W76" s="847">
        <v>2.0696490288766483E-3</v>
      </c>
      <c r="X76" s="847">
        <v>0.9897151142009798</v>
      </c>
      <c r="Y76" s="847">
        <v>0.99782813839417617</v>
      </c>
    </row>
    <row r="77" spans="1:25" x14ac:dyDescent="0.25">
      <c r="A77" s="407" t="s">
        <v>633</v>
      </c>
      <c r="B77" s="109" t="s">
        <v>86</v>
      </c>
      <c r="C77" s="109" t="s">
        <v>84</v>
      </c>
      <c r="D77" s="97" t="s">
        <v>121</v>
      </c>
      <c r="E77" s="822">
        <v>30</v>
      </c>
      <c r="F77" s="822">
        <v>2006</v>
      </c>
      <c r="G77" s="874">
        <v>8.1503578007074505E-7</v>
      </c>
      <c r="H77" s="835">
        <v>2006</v>
      </c>
      <c r="I77" s="835">
        <v>1995</v>
      </c>
      <c r="J77" s="848">
        <v>0.99451645064805594</v>
      </c>
      <c r="K77" s="848">
        <v>1.6488129870986504E-3</v>
      </c>
      <c r="L77" s="848">
        <v>0.99128477719334263</v>
      </c>
      <c r="M77" s="848">
        <v>0.99774812410276925</v>
      </c>
      <c r="N77" s="822">
        <v>249</v>
      </c>
      <c r="O77" s="822">
        <v>249</v>
      </c>
      <c r="P77" s="857">
        <v>1</v>
      </c>
      <c r="Q77" s="857">
        <v>0</v>
      </c>
      <c r="R77" s="857">
        <v>1</v>
      </c>
      <c r="S77" s="857">
        <v>1</v>
      </c>
      <c r="T77" s="822">
        <v>2255</v>
      </c>
      <c r="U77" s="822">
        <v>2244</v>
      </c>
      <c r="V77" s="848">
        <v>0.9951219512195123</v>
      </c>
      <c r="W77" s="848">
        <v>1.4671953757998397E-3</v>
      </c>
      <c r="X77" s="848">
        <v>0.99224624828294461</v>
      </c>
      <c r="Y77" s="848">
        <v>0.99799765415607999</v>
      </c>
    </row>
    <row r="78" spans="1:25" x14ac:dyDescent="0.25">
      <c r="A78" s="389" t="s">
        <v>633</v>
      </c>
      <c r="B78" s="17" t="s">
        <v>86</v>
      </c>
      <c r="C78" s="17" t="s">
        <v>89</v>
      </c>
      <c r="D78" s="20" t="s">
        <v>120</v>
      </c>
      <c r="E78" s="823">
        <v>30</v>
      </c>
      <c r="F78" s="823">
        <v>1313</v>
      </c>
      <c r="G78" s="875">
        <v>1.1896829363316432E-6</v>
      </c>
      <c r="H78" s="836">
        <v>1313</v>
      </c>
      <c r="I78" s="836">
        <v>1304</v>
      </c>
      <c r="J78" s="849">
        <v>0.99314546839299311</v>
      </c>
      <c r="K78" s="849">
        <v>2.2769996364946296E-3</v>
      </c>
      <c r="L78" s="849">
        <v>0.9886825491054636</v>
      </c>
      <c r="M78" s="849">
        <v>0.99760838768052262</v>
      </c>
      <c r="N78" s="823">
        <v>132</v>
      </c>
      <c r="O78" s="823">
        <v>132</v>
      </c>
      <c r="P78" s="858">
        <v>1</v>
      </c>
      <c r="Q78" s="858">
        <v>0</v>
      </c>
      <c r="R78" s="858">
        <v>1</v>
      </c>
      <c r="S78" s="858">
        <v>1</v>
      </c>
      <c r="T78" s="823">
        <v>1445</v>
      </c>
      <c r="U78" s="823">
        <v>1436</v>
      </c>
      <c r="V78" s="849">
        <v>0.99377162629757798</v>
      </c>
      <c r="W78" s="849">
        <v>2.0696490288766483E-3</v>
      </c>
      <c r="X78" s="849">
        <v>0.9897151142009798</v>
      </c>
      <c r="Y78" s="849">
        <v>0.99782813839417617</v>
      </c>
    </row>
    <row r="79" spans="1:25" x14ac:dyDescent="0.25">
      <c r="A79" s="407" t="s">
        <v>633</v>
      </c>
      <c r="B79" s="97" t="s">
        <v>86</v>
      </c>
      <c r="C79" s="97" t="s">
        <v>91</v>
      </c>
      <c r="D79" s="109" t="s">
        <v>120</v>
      </c>
      <c r="E79" s="824">
        <v>30</v>
      </c>
      <c r="F79" s="824">
        <v>693</v>
      </c>
      <c r="G79" s="876">
        <v>2.5793921868663022E-6</v>
      </c>
      <c r="H79" s="837">
        <v>693</v>
      </c>
      <c r="I79" s="837">
        <v>691</v>
      </c>
      <c r="J79" s="850">
        <v>0.99711399711399706</v>
      </c>
      <c r="K79" s="850">
        <v>2.0377653328399366E-3</v>
      </c>
      <c r="L79" s="850">
        <v>0.9931199770616308</v>
      </c>
      <c r="M79" s="850">
        <v>1.0011080171663633</v>
      </c>
      <c r="N79" s="824">
        <v>117</v>
      </c>
      <c r="O79" s="824">
        <v>117</v>
      </c>
      <c r="P79" s="859">
        <v>1</v>
      </c>
      <c r="Q79" s="859">
        <v>0</v>
      </c>
      <c r="R79" s="859">
        <v>1</v>
      </c>
      <c r="S79" s="859">
        <v>1</v>
      </c>
      <c r="T79" s="824">
        <v>810</v>
      </c>
      <c r="U79" s="824">
        <v>808</v>
      </c>
      <c r="V79" s="850">
        <v>0.9975308641975309</v>
      </c>
      <c r="W79" s="850">
        <v>1.7437858526277777E-3</v>
      </c>
      <c r="X79" s="850">
        <v>0.99411304392638045</v>
      </c>
      <c r="Y79" s="850">
        <v>1.0009486844686812</v>
      </c>
    </row>
    <row r="80" spans="1:25" x14ac:dyDescent="0.25">
      <c r="A80" s="399" t="s">
        <v>633</v>
      </c>
      <c r="B80" s="106" t="s">
        <v>86</v>
      </c>
      <c r="C80" s="106" t="s">
        <v>84</v>
      </c>
      <c r="D80" s="106" t="s">
        <v>120</v>
      </c>
      <c r="E80" s="635">
        <v>30</v>
      </c>
      <c r="F80" s="635">
        <v>2006</v>
      </c>
      <c r="G80" s="621">
        <v>8.1503578007074505E-7</v>
      </c>
      <c r="H80" s="838">
        <v>2006</v>
      </c>
      <c r="I80" s="838">
        <v>1995</v>
      </c>
      <c r="J80" s="655">
        <v>0.99451645064805594</v>
      </c>
      <c r="K80" s="655">
        <v>1.6488129870986504E-3</v>
      </c>
      <c r="L80" s="655">
        <v>0.99128477719334263</v>
      </c>
      <c r="M80" s="655">
        <v>0.99774812410276925</v>
      </c>
      <c r="N80" s="635">
        <v>249</v>
      </c>
      <c r="O80" s="635">
        <v>249</v>
      </c>
      <c r="P80" s="860">
        <v>1</v>
      </c>
      <c r="Q80" s="860">
        <v>0</v>
      </c>
      <c r="R80" s="860">
        <v>1</v>
      </c>
      <c r="S80" s="860">
        <v>1</v>
      </c>
      <c r="T80" s="635">
        <v>2255</v>
      </c>
      <c r="U80" s="635">
        <v>2244</v>
      </c>
      <c r="V80" s="655">
        <v>0.9951219512195123</v>
      </c>
      <c r="W80" s="655">
        <v>1.4671953757998397E-3</v>
      </c>
      <c r="X80" s="655">
        <v>0.99224624828294461</v>
      </c>
      <c r="Y80" s="655">
        <v>0.99799765415607999</v>
      </c>
    </row>
    <row r="81" spans="1:25" x14ac:dyDescent="0.25">
      <c r="A81" s="67" t="s">
        <v>895</v>
      </c>
      <c r="B81" s="67" t="s">
        <v>26</v>
      </c>
      <c r="C81" s="67" t="s">
        <v>25</v>
      </c>
      <c r="D81" s="67" t="s">
        <v>119</v>
      </c>
      <c r="E81" s="586">
        <v>12</v>
      </c>
      <c r="F81" s="586">
        <v>583</v>
      </c>
      <c r="G81" s="601">
        <v>1.2404191046637938E-2</v>
      </c>
      <c r="H81" s="483">
        <v>154</v>
      </c>
      <c r="I81" s="483">
        <v>149</v>
      </c>
      <c r="J81" s="485">
        <v>0.96195220685421912</v>
      </c>
      <c r="K81" s="485">
        <v>1.5416334435232649E-2</v>
      </c>
      <c r="L81" s="485">
        <v>0.93173619136116315</v>
      </c>
      <c r="M81" s="485">
        <v>0.99216822234727509</v>
      </c>
      <c r="N81" s="586">
        <v>19</v>
      </c>
      <c r="O81" s="586">
        <v>18</v>
      </c>
      <c r="P81" s="484">
        <v>0.94736842105263153</v>
      </c>
      <c r="Q81" s="484"/>
      <c r="R81" s="484"/>
      <c r="S81" s="484"/>
      <c r="T81" s="586">
        <v>175</v>
      </c>
      <c r="U81" s="586">
        <v>169</v>
      </c>
      <c r="V81" s="485">
        <v>0.96124574915655192</v>
      </c>
      <c r="W81" s="485">
        <v>1.4590086435661164E-2</v>
      </c>
      <c r="X81" s="485">
        <v>0.93264917974265604</v>
      </c>
      <c r="Y81" s="485">
        <v>0.9898423185704478</v>
      </c>
    </row>
    <row r="82" spans="1:25" x14ac:dyDescent="0.25">
      <c r="A82" s="67" t="s">
        <v>895</v>
      </c>
      <c r="B82" s="67" t="s">
        <v>26</v>
      </c>
      <c r="C82" s="67" t="s">
        <v>87</v>
      </c>
      <c r="D82" s="67" t="s">
        <v>119</v>
      </c>
      <c r="E82" s="586">
        <v>2</v>
      </c>
      <c r="F82" s="586">
        <v>198</v>
      </c>
      <c r="G82" s="601">
        <v>1.1060076059350568E-2</v>
      </c>
      <c r="H82" s="483">
        <v>31</v>
      </c>
      <c r="I82" s="483">
        <v>28</v>
      </c>
      <c r="J82" s="485">
        <v>0.93366500829187404</v>
      </c>
      <c r="K82" s="485"/>
      <c r="L82" s="485"/>
      <c r="M82" s="485"/>
      <c r="N82" s="586">
        <v>5</v>
      </c>
      <c r="O82" s="586">
        <v>4</v>
      </c>
      <c r="P82" s="484"/>
      <c r="Q82" s="484"/>
      <c r="R82" s="484"/>
      <c r="S82" s="484"/>
      <c r="T82" s="586">
        <v>36</v>
      </c>
      <c r="U82" s="586">
        <v>32</v>
      </c>
      <c r="V82" s="485">
        <v>0.92537313432835833</v>
      </c>
      <c r="W82" s="485"/>
      <c r="X82" s="485"/>
      <c r="Y82" s="485"/>
    </row>
    <row r="83" spans="1:25" x14ac:dyDescent="0.25">
      <c r="A83" s="392" t="s">
        <v>895</v>
      </c>
      <c r="B83" s="14" t="s">
        <v>26</v>
      </c>
      <c r="C83" s="14" t="s">
        <v>84</v>
      </c>
      <c r="D83" s="16" t="s">
        <v>121</v>
      </c>
      <c r="E83" s="816">
        <v>14</v>
      </c>
      <c r="F83" s="816">
        <v>781</v>
      </c>
      <c r="G83" s="868">
        <v>2.346426710598851E-2</v>
      </c>
      <c r="H83" s="829">
        <v>185</v>
      </c>
      <c r="I83" s="829">
        <v>177</v>
      </c>
      <c r="J83" s="842">
        <v>0.94861880222699135</v>
      </c>
      <c r="K83" s="842">
        <v>1.6231629164776058E-2</v>
      </c>
      <c r="L83" s="842">
        <v>0.91680480906403028</v>
      </c>
      <c r="M83" s="842">
        <v>0.98043279538995243</v>
      </c>
      <c r="N83" s="816">
        <v>24</v>
      </c>
      <c r="O83" s="816">
        <v>22</v>
      </c>
      <c r="P83" s="851">
        <v>0.91666666666666663</v>
      </c>
      <c r="Q83" s="851"/>
      <c r="R83" s="851"/>
      <c r="S83" s="851"/>
      <c r="T83" s="816">
        <v>211</v>
      </c>
      <c r="U83" s="816">
        <v>201</v>
      </c>
      <c r="V83" s="842">
        <v>0.94433689593495063</v>
      </c>
      <c r="W83" s="842">
        <v>1.5783596216651576E-2</v>
      </c>
      <c r="X83" s="842">
        <v>0.91340104735031358</v>
      </c>
      <c r="Y83" s="842">
        <v>0.97527274451958768</v>
      </c>
    </row>
    <row r="84" spans="1:25" x14ac:dyDescent="0.25">
      <c r="A84" s="183" t="s">
        <v>895</v>
      </c>
      <c r="B84" s="183" t="s">
        <v>28</v>
      </c>
      <c r="C84" s="183" t="s">
        <v>25</v>
      </c>
      <c r="D84" s="183" t="s">
        <v>119</v>
      </c>
      <c r="E84" s="817">
        <v>24</v>
      </c>
      <c r="F84" s="817">
        <v>1569</v>
      </c>
      <c r="G84" s="869">
        <v>0.30697695609964609</v>
      </c>
      <c r="H84" s="830">
        <v>554</v>
      </c>
      <c r="I84" s="830">
        <v>401</v>
      </c>
      <c r="J84" s="843">
        <v>0.82510943914396395</v>
      </c>
      <c r="K84" s="843">
        <v>1.613927718933033E-2</v>
      </c>
      <c r="L84" s="843">
        <v>0.79347645585287652</v>
      </c>
      <c r="M84" s="843">
        <v>0.85674242243505139</v>
      </c>
      <c r="N84" s="817">
        <v>110</v>
      </c>
      <c r="O84" s="817">
        <v>71</v>
      </c>
      <c r="P84" s="852">
        <v>0.77020825509542212</v>
      </c>
      <c r="Q84" s="852">
        <v>4.0112058816893011E-2</v>
      </c>
      <c r="R84" s="852">
        <v>0.69158861981431186</v>
      </c>
      <c r="S84" s="852">
        <v>0.84882789037653239</v>
      </c>
      <c r="T84" s="817">
        <v>662</v>
      </c>
      <c r="U84" s="817">
        <v>470</v>
      </c>
      <c r="V84" s="843">
        <v>0.82341628985027182</v>
      </c>
      <c r="W84" s="843">
        <v>1.4820267796234051E-2</v>
      </c>
      <c r="X84" s="843">
        <v>0.79436856496965313</v>
      </c>
      <c r="Y84" s="843">
        <v>0.85246401473089051</v>
      </c>
    </row>
    <row r="85" spans="1:25" x14ac:dyDescent="0.25">
      <c r="A85" s="392" t="s">
        <v>895</v>
      </c>
      <c r="B85" s="16" t="s">
        <v>28</v>
      </c>
      <c r="C85" s="16" t="s">
        <v>89</v>
      </c>
      <c r="D85" s="14" t="s">
        <v>120</v>
      </c>
      <c r="E85" s="818">
        <v>24</v>
      </c>
      <c r="F85" s="818">
        <v>1569</v>
      </c>
      <c r="G85" s="870">
        <v>0.30697695609964609</v>
      </c>
      <c r="H85" s="831">
        <v>554</v>
      </c>
      <c r="I85" s="831">
        <v>401</v>
      </c>
      <c r="J85" s="844">
        <v>0.82510943914396395</v>
      </c>
      <c r="K85" s="844">
        <v>1.613927718933033E-2</v>
      </c>
      <c r="L85" s="844">
        <v>0.79347645585287652</v>
      </c>
      <c r="M85" s="844">
        <v>0.85674242243505139</v>
      </c>
      <c r="N85" s="818">
        <v>110</v>
      </c>
      <c r="O85" s="818">
        <v>71</v>
      </c>
      <c r="P85" s="853">
        <v>0.77020825509542212</v>
      </c>
      <c r="Q85" s="853">
        <v>4.0112058816893011E-2</v>
      </c>
      <c r="R85" s="853">
        <v>0.69158861981431186</v>
      </c>
      <c r="S85" s="853">
        <v>0.84882789037653239</v>
      </c>
      <c r="T85" s="818">
        <v>662</v>
      </c>
      <c r="U85" s="818">
        <v>470</v>
      </c>
      <c r="V85" s="844">
        <v>0.82341628985027182</v>
      </c>
      <c r="W85" s="844">
        <v>1.4820267796234051E-2</v>
      </c>
      <c r="X85" s="844">
        <v>0.79436856496965313</v>
      </c>
      <c r="Y85" s="844">
        <v>0.85246401473089051</v>
      </c>
    </row>
    <row r="86" spans="1:25" x14ac:dyDescent="0.25">
      <c r="A86" s="183" t="s">
        <v>895</v>
      </c>
      <c r="B86" s="183" t="s">
        <v>28</v>
      </c>
      <c r="C86" s="183" t="s">
        <v>87</v>
      </c>
      <c r="D86" s="183" t="s">
        <v>119</v>
      </c>
      <c r="E86" s="817">
        <v>11</v>
      </c>
      <c r="F86" s="817">
        <v>997</v>
      </c>
      <c r="G86" s="869">
        <v>0.21850791944383263</v>
      </c>
      <c r="H86" s="830">
        <v>201</v>
      </c>
      <c r="I86" s="830">
        <v>165</v>
      </c>
      <c r="J86" s="843">
        <v>0.85406686951510247</v>
      </c>
      <c r="K86" s="843">
        <v>2.4901462714712483E-2</v>
      </c>
      <c r="L86" s="843">
        <v>0.805260002594266</v>
      </c>
      <c r="M86" s="843">
        <v>0.90287373643593893</v>
      </c>
      <c r="N86" s="817">
        <v>45</v>
      </c>
      <c r="O86" s="817">
        <v>36</v>
      </c>
      <c r="P86" s="852">
        <v>0.57111602100882253</v>
      </c>
      <c r="Q86" s="852"/>
      <c r="R86" s="852"/>
      <c r="S86" s="852"/>
      <c r="T86" s="817"/>
      <c r="U86" s="817"/>
      <c r="V86" s="843"/>
      <c r="W86" s="843"/>
      <c r="X86" s="843"/>
      <c r="Y86" s="843"/>
    </row>
    <row r="87" spans="1:25" x14ac:dyDescent="0.25">
      <c r="A87" s="392" t="s">
        <v>895</v>
      </c>
      <c r="B87" s="16" t="s">
        <v>28</v>
      </c>
      <c r="C87" s="16" t="s">
        <v>91</v>
      </c>
      <c r="D87" s="14" t="s">
        <v>120</v>
      </c>
      <c r="E87" s="818">
        <v>11</v>
      </c>
      <c r="F87" s="818">
        <v>997</v>
      </c>
      <c r="G87" s="870">
        <v>0.21850791944383263</v>
      </c>
      <c r="H87" s="831">
        <v>201</v>
      </c>
      <c r="I87" s="831">
        <v>165</v>
      </c>
      <c r="J87" s="844">
        <v>0.85406686951510247</v>
      </c>
      <c r="K87" s="844">
        <v>2.4901462714712483E-2</v>
      </c>
      <c r="L87" s="844">
        <v>0.805260002594266</v>
      </c>
      <c r="M87" s="844">
        <v>0.90287373643593893</v>
      </c>
      <c r="N87" s="818">
        <v>45</v>
      </c>
      <c r="O87" s="818">
        <v>36</v>
      </c>
      <c r="P87" s="853">
        <v>0.57111602100882253</v>
      </c>
      <c r="Q87" s="853"/>
      <c r="R87" s="853"/>
      <c r="S87" s="853"/>
      <c r="T87" s="818">
        <v>246</v>
      </c>
      <c r="U87" s="818">
        <v>201</v>
      </c>
      <c r="V87" s="844">
        <v>0.83839341622072938</v>
      </c>
      <c r="W87" s="844">
        <v>2.3468530724866456E-2</v>
      </c>
      <c r="X87" s="844">
        <v>0.79239509599999114</v>
      </c>
      <c r="Y87" s="844">
        <v>0.88439173644146762</v>
      </c>
    </row>
    <row r="88" spans="1:25" x14ac:dyDescent="0.25">
      <c r="A88" s="406" t="s">
        <v>895</v>
      </c>
      <c r="B88" s="120" t="s">
        <v>28</v>
      </c>
      <c r="C88" s="120" t="s">
        <v>84</v>
      </c>
      <c r="D88" s="118" t="s">
        <v>121</v>
      </c>
      <c r="E88" s="819">
        <v>35</v>
      </c>
      <c r="F88" s="819">
        <v>2566</v>
      </c>
      <c r="G88" s="871">
        <v>0.52548487554347889</v>
      </c>
      <c r="H88" s="832">
        <v>755</v>
      </c>
      <c r="I88" s="832">
        <v>566</v>
      </c>
      <c r="J88" s="845">
        <v>0.83715056184286718</v>
      </c>
      <c r="K88" s="845">
        <v>1.3437591762768843E-2</v>
      </c>
      <c r="L88" s="845">
        <v>0.81081288198784029</v>
      </c>
      <c r="M88" s="845">
        <v>0.86348824169789407</v>
      </c>
      <c r="N88" s="819">
        <v>155</v>
      </c>
      <c r="O88" s="819">
        <v>107</v>
      </c>
      <c r="P88" s="854">
        <v>0.6874214197888977</v>
      </c>
      <c r="Q88" s="854">
        <v>3.7232764915510065E-2</v>
      </c>
      <c r="R88" s="854">
        <v>0.61444520055449803</v>
      </c>
      <c r="S88" s="854">
        <v>0.76039763902329738</v>
      </c>
      <c r="T88" s="819">
        <v>908</v>
      </c>
      <c r="U88" s="819">
        <v>671</v>
      </c>
      <c r="V88" s="845">
        <v>0.82964410129597965</v>
      </c>
      <c r="W88" s="845">
        <v>1.2476178467937972E-2</v>
      </c>
      <c r="X88" s="845">
        <v>0.80519079149882122</v>
      </c>
      <c r="Y88" s="845">
        <v>0.85409741109313808</v>
      </c>
    </row>
    <row r="89" spans="1:25" x14ac:dyDescent="0.25">
      <c r="A89" s="389" t="s">
        <v>895</v>
      </c>
      <c r="B89" s="20" t="s">
        <v>38</v>
      </c>
      <c r="C89" s="20" t="s">
        <v>84</v>
      </c>
      <c r="D89" s="20" t="s">
        <v>120</v>
      </c>
      <c r="E89" s="820">
        <v>35</v>
      </c>
      <c r="F89" s="820">
        <v>2566</v>
      </c>
      <c r="G89" s="872">
        <v>0.52548487554347889</v>
      </c>
      <c r="H89" s="833">
        <v>755</v>
      </c>
      <c r="I89" s="833">
        <v>566</v>
      </c>
      <c r="J89" s="846">
        <v>0.83715056184286718</v>
      </c>
      <c r="K89" s="846">
        <v>1.3437591762768843E-2</v>
      </c>
      <c r="L89" s="846">
        <v>0.81081288198784029</v>
      </c>
      <c r="M89" s="846">
        <v>0.86348824169789407</v>
      </c>
      <c r="N89" s="820">
        <v>155</v>
      </c>
      <c r="O89" s="820">
        <v>107</v>
      </c>
      <c r="P89" s="855">
        <v>0.6874214197888977</v>
      </c>
      <c r="Q89" s="855">
        <v>3.7232764915510065E-2</v>
      </c>
      <c r="R89" s="855">
        <v>0.61444520055449803</v>
      </c>
      <c r="S89" s="855">
        <v>0.76039763902329738</v>
      </c>
      <c r="T89" s="820">
        <v>908</v>
      </c>
      <c r="U89" s="820">
        <v>671</v>
      </c>
      <c r="V89" s="846">
        <v>0.82964410129597965</v>
      </c>
      <c r="W89" s="846">
        <v>1.2476178467937972E-2</v>
      </c>
      <c r="X89" s="846">
        <v>0.80519079149882122</v>
      </c>
      <c r="Y89" s="846">
        <v>0.85409741109313808</v>
      </c>
    </row>
    <row r="90" spans="1:25" x14ac:dyDescent="0.25">
      <c r="A90" s="183" t="s">
        <v>895</v>
      </c>
      <c r="B90" s="183" t="s">
        <v>29</v>
      </c>
      <c r="C90" s="183" t="s">
        <v>25</v>
      </c>
      <c r="D90" s="183" t="s">
        <v>119</v>
      </c>
      <c r="E90" s="817">
        <v>36</v>
      </c>
      <c r="F90" s="817">
        <v>12095</v>
      </c>
      <c r="G90" s="869">
        <v>0.34644537350868737</v>
      </c>
      <c r="H90" s="830">
        <v>1989</v>
      </c>
      <c r="I90" s="830">
        <v>1614</v>
      </c>
      <c r="J90" s="843">
        <v>0.78915825488054347</v>
      </c>
      <c r="K90" s="843">
        <v>9.1462477541949111E-3</v>
      </c>
      <c r="L90" s="843">
        <v>0.77123160928232148</v>
      </c>
      <c r="M90" s="843">
        <v>0.80708490047876547</v>
      </c>
      <c r="N90" s="817">
        <v>351</v>
      </c>
      <c r="O90" s="817">
        <v>211</v>
      </c>
      <c r="P90" s="852">
        <v>0.59434661018429524</v>
      </c>
      <c r="Q90" s="852">
        <v>2.6208604160503728E-2</v>
      </c>
      <c r="R90" s="852">
        <v>0.54297774602970794</v>
      </c>
      <c r="S90" s="852">
        <v>0.64571547433888254</v>
      </c>
      <c r="T90" s="817">
        <v>2340</v>
      </c>
      <c r="U90" s="817">
        <v>1825</v>
      </c>
      <c r="V90" s="843">
        <v>0.75745649653803926</v>
      </c>
      <c r="W90" s="843">
        <v>8.8606532623275568E-3</v>
      </c>
      <c r="X90" s="843">
        <v>0.74008961614387725</v>
      </c>
      <c r="Y90" s="843">
        <v>0.77482337693220127</v>
      </c>
    </row>
    <row r="91" spans="1:25" x14ac:dyDescent="0.25">
      <c r="A91" s="392" t="s">
        <v>895</v>
      </c>
      <c r="B91" s="16" t="s">
        <v>29</v>
      </c>
      <c r="C91" s="16" t="s">
        <v>89</v>
      </c>
      <c r="D91" s="14" t="s">
        <v>120</v>
      </c>
      <c r="E91" s="818">
        <v>36</v>
      </c>
      <c r="F91" s="818">
        <v>12095</v>
      </c>
      <c r="G91" s="870">
        <v>0.34644537350868737</v>
      </c>
      <c r="H91" s="831">
        <v>1989</v>
      </c>
      <c r="I91" s="831">
        <v>1614</v>
      </c>
      <c r="J91" s="844">
        <v>0.78915825488054347</v>
      </c>
      <c r="K91" s="844">
        <v>9.1462477541949111E-3</v>
      </c>
      <c r="L91" s="844">
        <v>0.77123160928232148</v>
      </c>
      <c r="M91" s="844">
        <v>0.80708490047876547</v>
      </c>
      <c r="N91" s="818">
        <v>351</v>
      </c>
      <c r="O91" s="818">
        <v>211</v>
      </c>
      <c r="P91" s="853">
        <v>0.59434661018429524</v>
      </c>
      <c r="Q91" s="853">
        <v>2.6208604160503728E-2</v>
      </c>
      <c r="R91" s="853">
        <v>0.54297774602970794</v>
      </c>
      <c r="S91" s="853">
        <v>0.64571547433888254</v>
      </c>
      <c r="T91" s="818">
        <v>2340</v>
      </c>
      <c r="U91" s="818">
        <v>1825</v>
      </c>
      <c r="V91" s="844">
        <v>0.75745649653803926</v>
      </c>
      <c r="W91" s="844">
        <v>8.8606532623275568E-3</v>
      </c>
      <c r="X91" s="844">
        <v>0.74008961614387725</v>
      </c>
      <c r="Y91" s="844">
        <v>0.77482337693220127</v>
      </c>
    </row>
    <row r="92" spans="1:25" x14ac:dyDescent="0.25">
      <c r="A92" s="183" t="s">
        <v>895</v>
      </c>
      <c r="B92" s="183" t="s">
        <v>29</v>
      </c>
      <c r="C92" s="183" t="s">
        <v>87</v>
      </c>
      <c r="D92" s="183" t="s">
        <v>119</v>
      </c>
      <c r="E92" s="817">
        <v>8</v>
      </c>
      <c r="F92" s="817">
        <v>1836</v>
      </c>
      <c r="G92" s="869">
        <v>0.10460548384184531</v>
      </c>
      <c r="H92" s="830">
        <v>535</v>
      </c>
      <c r="I92" s="830">
        <v>413</v>
      </c>
      <c r="J92" s="843">
        <v>0.64227632756984732</v>
      </c>
      <c r="K92" s="843">
        <v>2.0723251946538127E-2</v>
      </c>
      <c r="L92" s="843">
        <v>0.60165875375463262</v>
      </c>
      <c r="M92" s="843">
        <v>0.68289390138506201</v>
      </c>
      <c r="N92" s="817">
        <v>85</v>
      </c>
      <c r="O92" s="817">
        <v>51</v>
      </c>
      <c r="P92" s="852">
        <v>0.63819343951086849</v>
      </c>
      <c r="Q92" s="852">
        <v>5.2120061992215846E-2</v>
      </c>
      <c r="R92" s="852">
        <v>0.53603811800612544</v>
      </c>
      <c r="S92" s="852">
        <v>0.74034876101561153</v>
      </c>
      <c r="T92" s="817">
        <v>620</v>
      </c>
      <c r="U92" s="817">
        <v>464</v>
      </c>
      <c r="V92" s="843">
        <v>0.6500395150412579</v>
      </c>
      <c r="W92" s="843">
        <v>1.915506098061984E-2</v>
      </c>
      <c r="X92" s="843">
        <v>0.61249559551924304</v>
      </c>
      <c r="Y92" s="843">
        <v>0.68758343456327276</v>
      </c>
    </row>
    <row r="93" spans="1:25" x14ac:dyDescent="0.25">
      <c r="A93" s="392" t="s">
        <v>895</v>
      </c>
      <c r="B93" s="16" t="s">
        <v>29</v>
      </c>
      <c r="C93" s="16" t="s">
        <v>91</v>
      </c>
      <c r="D93" s="14" t="s">
        <v>120</v>
      </c>
      <c r="E93" s="818">
        <v>8</v>
      </c>
      <c r="F93" s="818">
        <v>1836</v>
      </c>
      <c r="G93" s="870">
        <v>0.10460548384184531</v>
      </c>
      <c r="H93" s="831">
        <v>535</v>
      </c>
      <c r="I93" s="831">
        <v>413</v>
      </c>
      <c r="J93" s="844">
        <v>0.64227632756984732</v>
      </c>
      <c r="K93" s="844">
        <v>2.0723251946538127E-2</v>
      </c>
      <c r="L93" s="844">
        <v>0.60165875375463262</v>
      </c>
      <c r="M93" s="844">
        <v>0.68289390138506201</v>
      </c>
      <c r="N93" s="818">
        <v>85</v>
      </c>
      <c r="O93" s="818">
        <v>51</v>
      </c>
      <c r="P93" s="853">
        <v>0.63819343951086849</v>
      </c>
      <c r="Q93" s="853">
        <v>5.2120061992215846E-2</v>
      </c>
      <c r="R93" s="853">
        <v>0.53603811800612544</v>
      </c>
      <c r="S93" s="853">
        <v>0.74034876101561153</v>
      </c>
      <c r="T93" s="818">
        <v>620</v>
      </c>
      <c r="U93" s="818">
        <v>464</v>
      </c>
      <c r="V93" s="844">
        <v>0.6500395150412579</v>
      </c>
      <c r="W93" s="844">
        <v>1.915506098061984E-2</v>
      </c>
      <c r="X93" s="844">
        <v>0.61249559551924304</v>
      </c>
      <c r="Y93" s="844">
        <v>0.68758343456327276</v>
      </c>
    </row>
    <row r="94" spans="1:25" x14ac:dyDescent="0.25">
      <c r="A94" s="406" t="s">
        <v>895</v>
      </c>
      <c r="B94" s="120" t="s">
        <v>29</v>
      </c>
      <c r="C94" s="120" t="s">
        <v>84</v>
      </c>
      <c r="D94" s="118" t="s">
        <v>121</v>
      </c>
      <c r="E94" s="819">
        <v>44</v>
      </c>
      <c r="F94" s="819">
        <v>13931</v>
      </c>
      <c r="G94" s="871">
        <v>0.45105085735053274</v>
      </c>
      <c r="H94" s="832">
        <v>2524</v>
      </c>
      <c r="I94" s="832">
        <v>2027</v>
      </c>
      <c r="J94" s="845">
        <v>0.75509412480836047</v>
      </c>
      <c r="K94" s="845">
        <v>8.5596394602508574E-3</v>
      </c>
      <c r="L94" s="845">
        <v>0.73831723146626882</v>
      </c>
      <c r="M94" s="845">
        <v>0.77187101815045212</v>
      </c>
      <c r="N94" s="819">
        <v>436</v>
      </c>
      <c r="O94" s="819">
        <v>262</v>
      </c>
      <c r="P94" s="854">
        <v>0.60451534996583278</v>
      </c>
      <c r="Q94" s="854">
        <v>2.3416675506836491E-2</v>
      </c>
      <c r="R94" s="854">
        <v>0.55861866597243326</v>
      </c>
      <c r="S94" s="854">
        <v>0.65041203395923231</v>
      </c>
      <c r="T94" s="819">
        <v>2960</v>
      </c>
      <c r="U94" s="819">
        <v>2289</v>
      </c>
      <c r="V94" s="845">
        <v>0.7325448814968798</v>
      </c>
      <c r="W94" s="845">
        <v>8.1357336188420948E-3</v>
      </c>
      <c r="X94" s="845">
        <v>0.71659884360394932</v>
      </c>
      <c r="Y94" s="845">
        <v>0.74849091938981027</v>
      </c>
    </row>
    <row r="95" spans="1:25" x14ac:dyDescent="0.25">
      <c r="A95" s="389" t="s">
        <v>895</v>
      </c>
      <c r="B95" s="20" t="s">
        <v>92</v>
      </c>
      <c r="C95" s="20" t="s">
        <v>84</v>
      </c>
      <c r="D95" s="20" t="s">
        <v>120</v>
      </c>
      <c r="E95" s="820">
        <v>44</v>
      </c>
      <c r="F95" s="820">
        <v>13931</v>
      </c>
      <c r="G95" s="872">
        <v>0.45105085735053274</v>
      </c>
      <c r="H95" s="833">
        <v>2524</v>
      </c>
      <c r="I95" s="833">
        <v>2027</v>
      </c>
      <c r="J95" s="846">
        <v>0.75509412480836047</v>
      </c>
      <c r="K95" s="846">
        <v>8.5596394602508574E-3</v>
      </c>
      <c r="L95" s="846">
        <v>0.73831723146626882</v>
      </c>
      <c r="M95" s="846">
        <v>0.77187101815045212</v>
      </c>
      <c r="N95" s="820">
        <v>436</v>
      </c>
      <c r="O95" s="820">
        <v>262</v>
      </c>
      <c r="P95" s="855">
        <v>0.60451534996583278</v>
      </c>
      <c r="Q95" s="855">
        <v>2.3416675506836491E-2</v>
      </c>
      <c r="R95" s="855">
        <v>0.55861866597243326</v>
      </c>
      <c r="S95" s="855">
        <v>0.65041203395923231</v>
      </c>
      <c r="T95" s="820">
        <v>2960</v>
      </c>
      <c r="U95" s="820">
        <v>2289</v>
      </c>
      <c r="V95" s="846">
        <v>0.7325448814968798</v>
      </c>
      <c r="W95" s="846">
        <v>8.1357336188420948E-3</v>
      </c>
      <c r="X95" s="846">
        <v>0.71659884360394932</v>
      </c>
      <c r="Y95" s="846">
        <v>0.74849091938981027</v>
      </c>
    </row>
    <row r="96" spans="1:25" x14ac:dyDescent="0.25">
      <c r="A96" s="406" t="s">
        <v>895</v>
      </c>
      <c r="B96" s="120" t="s">
        <v>86</v>
      </c>
      <c r="C96" s="118" t="s">
        <v>89</v>
      </c>
      <c r="D96" s="118" t="s">
        <v>121</v>
      </c>
      <c r="E96" s="821">
        <v>72</v>
      </c>
      <c r="F96" s="821">
        <v>14247</v>
      </c>
      <c r="G96" s="873">
        <v>0.66582652065497161</v>
      </c>
      <c r="H96" s="834">
        <v>2697</v>
      </c>
      <c r="I96" s="834">
        <v>2164</v>
      </c>
      <c r="J96" s="847">
        <v>0.80895253146235147</v>
      </c>
      <c r="K96" s="847">
        <v>7.5699269698025571E-3</v>
      </c>
      <c r="L96" s="847">
        <v>0.79411547460153842</v>
      </c>
      <c r="M96" s="847">
        <v>0.82378958832316451</v>
      </c>
      <c r="N96" s="821">
        <v>480</v>
      </c>
      <c r="O96" s="821">
        <v>300</v>
      </c>
      <c r="P96" s="856">
        <v>0.68200371098244694</v>
      </c>
      <c r="Q96" s="856">
        <v>2.1256109376121036E-2</v>
      </c>
      <c r="R96" s="856">
        <v>0.64034173660524973</v>
      </c>
      <c r="S96" s="856">
        <v>0.72366568535964415</v>
      </c>
      <c r="T96" s="821">
        <v>3177</v>
      </c>
      <c r="U96" s="821">
        <v>2464</v>
      </c>
      <c r="V96" s="847">
        <v>0.79166357104188734</v>
      </c>
      <c r="W96" s="847">
        <v>7.2051716406872574E-3</v>
      </c>
      <c r="X96" s="847">
        <v>0.77754143462614034</v>
      </c>
      <c r="Y96" s="847">
        <v>0.80578570745763434</v>
      </c>
    </row>
    <row r="97" spans="1:25" x14ac:dyDescent="0.25">
      <c r="A97" s="406" t="s">
        <v>895</v>
      </c>
      <c r="B97" s="120" t="s">
        <v>86</v>
      </c>
      <c r="C97" s="16" t="s">
        <v>91</v>
      </c>
      <c r="D97" s="118" t="s">
        <v>121</v>
      </c>
      <c r="E97" s="821">
        <v>21</v>
      </c>
      <c r="F97" s="821">
        <v>3031</v>
      </c>
      <c r="G97" s="873">
        <v>0.33417347934502861</v>
      </c>
      <c r="H97" s="834">
        <v>767</v>
      </c>
      <c r="I97" s="834">
        <v>606</v>
      </c>
      <c r="J97" s="847">
        <v>0.79040505324544263</v>
      </c>
      <c r="K97" s="847">
        <v>1.4696623753046379E-2</v>
      </c>
      <c r="L97" s="847">
        <v>0.76159967068947176</v>
      </c>
      <c r="M97" s="847">
        <v>0.81921043580141351</v>
      </c>
      <c r="N97" s="821">
        <v>135</v>
      </c>
      <c r="O97" s="821">
        <v>91</v>
      </c>
      <c r="P97" s="856">
        <v>0.59968842613322615</v>
      </c>
      <c r="Q97" s="856">
        <v>4.2169167048842542E-2</v>
      </c>
      <c r="R97" s="856">
        <v>0.51703685871749472</v>
      </c>
      <c r="S97" s="856">
        <v>0.68233999354895758</v>
      </c>
      <c r="T97" s="821">
        <v>902</v>
      </c>
      <c r="U97" s="821">
        <v>697</v>
      </c>
      <c r="V97" s="847">
        <v>0.78231221939679807</v>
      </c>
      <c r="W97" s="847">
        <v>1.3740540417857766E-2</v>
      </c>
      <c r="X97" s="847">
        <v>0.75538076017779687</v>
      </c>
      <c r="Y97" s="847">
        <v>0.80924367861579927</v>
      </c>
    </row>
    <row r="98" spans="1:25" x14ac:dyDescent="0.25">
      <c r="A98" s="389" t="s">
        <v>895</v>
      </c>
      <c r="B98" s="20" t="s">
        <v>86</v>
      </c>
      <c r="C98" s="20" t="s">
        <v>84</v>
      </c>
      <c r="D98" s="17" t="s">
        <v>121</v>
      </c>
      <c r="E98" s="823">
        <v>93</v>
      </c>
      <c r="F98" s="823">
        <v>17278</v>
      </c>
      <c r="G98" s="875">
        <v>1</v>
      </c>
      <c r="H98" s="836">
        <v>3464</v>
      </c>
      <c r="I98" s="836">
        <v>2770</v>
      </c>
      <c r="J98" s="849">
        <v>0.80275445613353102</v>
      </c>
      <c r="K98" s="849">
        <v>6.7609234872528937E-3</v>
      </c>
      <c r="L98" s="849">
        <v>0.7895030460985154</v>
      </c>
      <c r="M98" s="849">
        <v>0.81600586616854665</v>
      </c>
      <c r="N98" s="823">
        <v>615</v>
      </c>
      <c r="O98" s="823">
        <v>391</v>
      </c>
      <c r="P98" s="858">
        <v>0.65540563762115944</v>
      </c>
      <c r="Q98" s="858">
        <v>1.9163357980752561E-2</v>
      </c>
      <c r="R98" s="858">
        <v>0.61784545597888441</v>
      </c>
      <c r="S98" s="858">
        <v>0.69296581926343448</v>
      </c>
      <c r="T98" s="823">
        <v>4079</v>
      </c>
      <c r="U98" s="823">
        <v>3161</v>
      </c>
      <c r="V98" s="849">
        <v>0.7885385973260689</v>
      </c>
      <c r="W98" s="849">
        <v>6.3936694499198282E-3</v>
      </c>
      <c r="X98" s="849">
        <v>0.77600700520422605</v>
      </c>
      <c r="Y98" s="849">
        <v>0.80107018944791175</v>
      </c>
    </row>
    <row r="99" spans="1:25" x14ac:dyDescent="0.25">
      <c r="A99" s="389" t="s">
        <v>895</v>
      </c>
      <c r="B99" s="17" t="s">
        <v>86</v>
      </c>
      <c r="C99" s="17" t="s">
        <v>89</v>
      </c>
      <c r="D99" s="20" t="s">
        <v>120</v>
      </c>
      <c r="E99" s="823">
        <v>72</v>
      </c>
      <c r="F99" s="823">
        <v>14247</v>
      </c>
      <c r="G99" s="875">
        <v>0.66582652065497161</v>
      </c>
      <c r="H99" s="836">
        <v>2697</v>
      </c>
      <c r="I99" s="836">
        <v>2164</v>
      </c>
      <c r="J99" s="849">
        <v>0.80895253146235147</v>
      </c>
      <c r="K99" s="849">
        <v>7.5699269698025571E-3</v>
      </c>
      <c r="L99" s="849">
        <v>0.79411547460153842</v>
      </c>
      <c r="M99" s="849">
        <v>0.82378958832316451</v>
      </c>
      <c r="N99" s="823">
        <v>480</v>
      </c>
      <c r="O99" s="823">
        <v>300</v>
      </c>
      <c r="P99" s="858">
        <v>0.68200371098244694</v>
      </c>
      <c r="Q99" s="858">
        <v>2.1256109376121036E-2</v>
      </c>
      <c r="R99" s="858">
        <v>0.64034173660524973</v>
      </c>
      <c r="S99" s="858">
        <v>0.72366568535964415</v>
      </c>
      <c r="T99" s="823">
        <v>3177</v>
      </c>
      <c r="U99" s="823">
        <v>2464</v>
      </c>
      <c r="V99" s="849">
        <v>0.79166357104188734</v>
      </c>
      <c r="W99" s="849">
        <v>7.2051716406872574E-3</v>
      </c>
      <c r="X99" s="849">
        <v>0.77754143462614034</v>
      </c>
      <c r="Y99" s="849">
        <v>0.80578570745763434</v>
      </c>
    </row>
    <row r="100" spans="1:25" x14ac:dyDescent="0.25">
      <c r="A100" s="407" t="s">
        <v>895</v>
      </c>
      <c r="B100" s="97" t="s">
        <v>86</v>
      </c>
      <c r="C100" s="97" t="s">
        <v>91</v>
      </c>
      <c r="D100" s="109" t="s">
        <v>120</v>
      </c>
      <c r="E100" s="824">
        <v>21</v>
      </c>
      <c r="F100" s="824">
        <v>3031</v>
      </c>
      <c r="G100" s="876">
        <v>0.33417347934502861</v>
      </c>
      <c r="H100" s="837">
        <v>767</v>
      </c>
      <c r="I100" s="837">
        <v>606</v>
      </c>
      <c r="J100" s="850">
        <v>0.79040505324544263</v>
      </c>
      <c r="K100" s="850">
        <v>1.4696623753046379E-2</v>
      </c>
      <c r="L100" s="850">
        <v>0.76159967068947176</v>
      </c>
      <c r="M100" s="850">
        <v>0.81921043580141351</v>
      </c>
      <c r="N100" s="824">
        <v>135</v>
      </c>
      <c r="O100" s="824">
        <v>91</v>
      </c>
      <c r="P100" s="859">
        <v>0.59968842613322615</v>
      </c>
      <c r="Q100" s="859">
        <v>4.2169167048842542E-2</v>
      </c>
      <c r="R100" s="859">
        <v>0.51703685871749472</v>
      </c>
      <c r="S100" s="859">
        <v>0.68233999354895758</v>
      </c>
      <c r="T100" s="824">
        <v>902</v>
      </c>
      <c r="U100" s="824">
        <v>697</v>
      </c>
      <c r="V100" s="850">
        <v>0.78231221939679807</v>
      </c>
      <c r="W100" s="850">
        <v>1.3740540417857766E-2</v>
      </c>
      <c r="X100" s="850">
        <v>0.75538076017779687</v>
      </c>
      <c r="Y100" s="850">
        <v>0.80924367861579927</v>
      </c>
    </row>
    <row r="101" spans="1:25" x14ac:dyDescent="0.25">
      <c r="A101" s="399" t="s">
        <v>895</v>
      </c>
      <c r="B101" s="106" t="s">
        <v>86</v>
      </c>
      <c r="C101" s="106" t="s">
        <v>84</v>
      </c>
      <c r="D101" s="106" t="s">
        <v>120</v>
      </c>
      <c r="E101" s="635">
        <v>93</v>
      </c>
      <c r="F101" s="635">
        <v>17278</v>
      </c>
      <c r="G101" s="621">
        <v>1</v>
      </c>
      <c r="H101" s="838">
        <v>3464</v>
      </c>
      <c r="I101" s="838">
        <v>2770</v>
      </c>
      <c r="J101" s="655">
        <v>0.80275445613353102</v>
      </c>
      <c r="K101" s="655">
        <v>6.7609234872528937E-3</v>
      </c>
      <c r="L101" s="655">
        <v>0.7895030460985154</v>
      </c>
      <c r="M101" s="655">
        <v>0.81600586616854665</v>
      </c>
      <c r="N101" s="635">
        <v>615</v>
      </c>
      <c r="O101" s="635">
        <v>391</v>
      </c>
      <c r="P101" s="860">
        <v>0.65540563762115944</v>
      </c>
      <c r="Q101" s="860">
        <v>1.9163357980752561E-2</v>
      </c>
      <c r="R101" s="860">
        <v>0.61784545597888441</v>
      </c>
      <c r="S101" s="860">
        <v>0.69296581926343448</v>
      </c>
      <c r="T101" s="635">
        <v>4079</v>
      </c>
      <c r="U101" s="635">
        <v>3161</v>
      </c>
      <c r="V101" s="655">
        <v>0.7885385973260689</v>
      </c>
      <c r="W101" s="655">
        <v>6.3936694499198282E-3</v>
      </c>
      <c r="X101" s="655">
        <v>0.77600700520422605</v>
      </c>
      <c r="Y101" s="655">
        <v>0.80107018944791175</v>
      </c>
    </row>
    <row r="102" spans="1:25" x14ac:dyDescent="0.25">
      <c r="A102" s="85" t="s">
        <v>715</v>
      </c>
      <c r="B102" s="85" t="s">
        <v>28</v>
      </c>
      <c r="C102" s="16" t="s">
        <v>89</v>
      </c>
      <c r="D102" s="14" t="s">
        <v>120</v>
      </c>
      <c r="E102" s="490">
        <v>12</v>
      </c>
      <c r="F102" s="490">
        <v>130</v>
      </c>
      <c r="G102" s="725">
        <v>0.11</v>
      </c>
      <c r="H102" s="486">
        <v>113</v>
      </c>
      <c r="I102" s="486">
        <v>113</v>
      </c>
      <c r="J102" s="488">
        <v>1</v>
      </c>
      <c r="K102" s="488">
        <v>0</v>
      </c>
      <c r="L102" s="488">
        <v>1</v>
      </c>
      <c r="M102" s="488">
        <v>1</v>
      </c>
      <c r="N102" s="490">
        <v>6</v>
      </c>
      <c r="O102" s="490">
        <v>6</v>
      </c>
      <c r="P102" s="487"/>
      <c r="Q102" s="487"/>
      <c r="R102" s="487"/>
      <c r="S102" s="487"/>
      <c r="T102" s="490">
        <v>119</v>
      </c>
      <c r="U102" s="695">
        <v>119</v>
      </c>
      <c r="V102" s="674">
        <v>1</v>
      </c>
      <c r="W102" s="674">
        <v>0</v>
      </c>
      <c r="X102" s="674">
        <v>1</v>
      </c>
      <c r="Y102" s="674">
        <v>1</v>
      </c>
    </row>
    <row r="103" spans="1:25" x14ac:dyDescent="0.25">
      <c r="A103" s="85" t="s">
        <v>715</v>
      </c>
      <c r="B103" s="85" t="s">
        <v>28</v>
      </c>
      <c r="C103" s="16" t="s">
        <v>91</v>
      </c>
      <c r="D103" s="14" t="s">
        <v>120</v>
      </c>
      <c r="E103" s="490">
        <v>12</v>
      </c>
      <c r="F103" s="490">
        <v>1016</v>
      </c>
      <c r="G103" s="725">
        <v>0.42</v>
      </c>
      <c r="H103" s="486">
        <v>690</v>
      </c>
      <c r="I103" s="486">
        <v>690</v>
      </c>
      <c r="J103" s="488">
        <v>1</v>
      </c>
      <c r="K103" s="488">
        <v>0</v>
      </c>
      <c r="L103" s="488">
        <v>1</v>
      </c>
      <c r="M103" s="488">
        <v>1</v>
      </c>
      <c r="N103" s="490">
        <v>93</v>
      </c>
      <c r="O103" s="490">
        <v>93</v>
      </c>
      <c r="P103" s="487">
        <v>1</v>
      </c>
      <c r="Q103" s="487">
        <v>0</v>
      </c>
      <c r="R103" s="487">
        <v>1</v>
      </c>
      <c r="S103" s="487">
        <v>1</v>
      </c>
      <c r="T103" s="490">
        <v>783</v>
      </c>
      <c r="U103" s="695">
        <v>783</v>
      </c>
      <c r="V103" s="674">
        <v>1</v>
      </c>
      <c r="W103" s="674">
        <v>0</v>
      </c>
      <c r="X103" s="674">
        <v>1</v>
      </c>
      <c r="Y103" s="674">
        <v>1</v>
      </c>
    </row>
    <row r="104" spans="1:25" x14ac:dyDescent="0.25">
      <c r="A104" s="386" t="s">
        <v>715</v>
      </c>
      <c r="B104" s="95" t="s">
        <v>38</v>
      </c>
      <c r="C104" s="20" t="s">
        <v>84</v>
      </c>
      <c r="D104" s="20" t="s">
        <v>120</v>
      </c>
      <c r="E104" s="564">
        <v>17</v>
      </c>
      <c r="F104" s="564">
        <v>1146</v>
      </c>
      <c r="G104" s="622">
        <v>0.53</v>
      </c>
      <c r="H104" s="492">
        <v>803</v>
      </c>
      <c r="I104" s="492">
        <v>803</v>
      </c>
      <c r="J104" s="493">
        <v>1</v>
      </c>
      <c r="K104" s="493">
        <v>0</v>
      </c>
      <c r="L104" s="493">
        <v>1</v>
      </c>
      <c r="M104" s="493">
        <v>1</v>
      </c>
      <c r="N104" s="564">
        <v>99</v>
      </c>
      <c r="O104" s="564">
        <v>99</v>
      </c>
      <c r="P104" s="494">
        <v>1</v>
      </c>
      <c r="Q104" s="494">
        <v>0</v>
      </c>
      <c r="R104" s="494">
        <v>1</v>
      </c>
      <c r="S104" s="494">
        <v>1</v>
      </c>
      <c r="T104" s="564">
        <v>902</v>
      </c>
      <c r="U104" s="696">
        <v>902</v>
      </c>
      <c r="V104" s="636">
        <v>1</v>
      </c>
      <c r="W104" s="636">
        <v>0</v>
      </c>
      <c r="X104" s="636">
        <v>1</v>
      </c>
      <c r="Y104" s="636">
        <v>1</v>
      </c>
    </row>
    <row r="105" spans="1:25" x14ac:dyDescent="0.25">
      <c r="A105" s="85" t="s">
        <v>715</v>
      </c>
      <c r="B105" s="85" t="s">
        <v>29</v>
      </c>
      <c r="C105" s="16" t="s">
        <v>89</v>
      </c>
      <c r="D105" s="14" t="s">
        <v>120</v>
      </c>
      <c r="E105" s="490">
        <v>40</v>
      </c>
      <c r="F105" s="490">
        <v>775</v>
      </c>
      <c r="G105" s="725">
        <v>0.14000000000000001</v>
      </c>
      <c r="H105" s="486">
        <v>486</v>
      </c>
      <c r="I105" s="486">
        <v>486</v>
      </c>
      <c r="J105" s="488">
        <v>1</v>
      </c>
      <c r="K105" s="488">
        <v>0</v>
      </c>
      <c r="L105" s="488">
        <v>1</v>
      </c>
      <c r="M105" s="488">
        <v>1</v>
      </c>
      <c r="N105" s="490">
        <v>27</v>
      </c>
      <c r="O105" s="490">
        <v>26</v>
      </c>
      <c r="P105" s="487">
        <v>0.96296296296296291</v>
      </c>
      <c r="Q105" s="487">
        <v>3.7037037037037014E-2</v>
      </c>
      <c r="R105" s="487">
        <v>0.89172736091356952</v>
      </c>
      <c r="S105" s="487">
        <v>1.0341985650123562</v>
      </c>
      <c r="T105" s="490">
        <v>513</v>
      </c>
      <c r="U105" s="695">
        <v>512</v>
      </c>
      <c r="V105" s="674">
        <v>0.99805068226120852</v>
      </c>
      <c r="W105" s="674">
        <v>1.9493177387914231E-3</v>
      </c>
      <c r="X105" s="674">
        <v>0.99423374515254026</v>
      </c>
      <c r="Y105" s="674">
        <v>1.0018676193698768</v>
      </c>
    </row>
    <row r="106" spans="1:25" x14ac:dyDescent="0.25">
      <c r="A106" s="85" t="s">
        <v>715</v>
      </c>
      <c r="B106" s="85" t="s">
        <v>29</v>
      </c>
      <c r="C106" s="16" t="s">
        <v>91</v>
      </c>
      <c r="D106" s="14" t="s">
        <v>120</v>
      </c>
      <c r="E106" s="490">
        <v>28</v>
      </c>
      <c r="F106" s="490">
        <v>766</v>
      </c>
      <c r="G106" s="725">
        <v>0.33</v>
      </c>
      <c r="H106" s="486">
        <v>721</v>
      </c>
      <c r="I106" s="486">
        <v>721</v>
      </c>
      <c r="J106" s="488">
        <v>1</v>
      </c>
      <c r="K106" s="488">
        <v>0</v>
      </c>
      <c r="L106" s="488">
        <v>1</v>
      </c>
      <c r="M106" s="488">
        <v>1</v>
      </c>
      <c r="N106" s="490">
        <v>110</v>
      </c>
      <c r="O106" s="490">
        <v>110</v>
      </c>
      <c r="P106" s="487">
        <v>1</v>
      </c>
      <c r="Q106" s="487">
        <v>0</v>
      </c>
      <c r="R106" s="487">
        <v>1</v>
      </c>
      <c r="S106" s="487">
        <v>1</v>
      </c>
      <c r="T106" s="490">
        <v>831</v>
      </c>
      <c r="U106" s="695">
        <v>831</v>
      </c>
      <c r="V106" s="674">
        <v>1</v>
      </c>
      <c r="W106" s="674">
        <v>0</v>
      </c>
      <c r="X106" s="674">
        <v>1</v>
      </c>
      <c r="Y106" s="674">
        <v>1</v>
      </c>
    </row>
    <row r="107" spans="1:25" x14ac:dyDescent="0.25">
      <c r="A107" s="386" t="s">
        <v>715</v>
      </c>
      <c r="B107" s="95" t="s">
        <v>92</v>
      </c>
      <c r="C107" s="20" t="s">
        <v>84</v>
      </c>
      <c r="D107" s="20" t="s">
        <v>120</v>
      </c>
      <c r="E107" s="564">
        <v>48</v>
      </c>
      <c r="F107" s="564">
        <v>1541</v>
      </c>
      <c r="G107" s="622">
        <v>0.47</v>
      </c>
      <c r="H107" s="492">
        <v>1207</v>
      </c>
      <c r="I107" s="492">
        <v>1207</v>
      </c>
      <c r="J107" s="493">
        <v>1</v>
      </c>
      <c r="K107" s="493">
        <v>0</v>
      </c>
      <c r="L107" s="493">
        <v>1</v>
      </c>
      <c r="M107" s="493">
        <v>1</v>
      </c>
      <c r="N107" s="564">
        <v>137</v>
      </c>
      <c r="O107" s="564">
        <v>136</v>
      </c>
      <c r="P107" s="539">
        <v>0.98896769109535076</v>
      </c>
      <c r="Q107" s="494">
        <v>7.2992700729927005E-3</v>
      </c>
      <c r="R107" s="494">
        <v>0.97147647334395804</v>
      </c>
      <c r="S107" s="494">
        <v>1.0064589088467435</v>
      </c>
      <c r="T107" s="564">
        <v>1344</v>
      </c>
      <c r="U107" s="696">
        <v>1343</v>
      </c>
      <c r="V107" s="676">
        <v>0.99941935216291333</v>
      </c>
      <c r="W107" s="636">
        <v>7.4404761904761911E-4</v>
      </c>
      <c r="X107" s="636">
        <v>0.99813143858851172</v>
      </c>
      <c r="Y107" s="636">
        <v>1.0007072657373151</v>
      </c>
    </row>
    <row r="108" spans="1:25" x14ac:dyDescent="0.25">
      <c r="A108" s="386" t="s">
        <v>715</v>
      </c>
      <c r="B108" s="87" t="s">
        <v>86</v>
      </c>
      <c r="C108" s="17" t="s">
        <v>89</v>
      </c>
      <c r="D108" s="20" t="s">
        <v>120</v>
      </c>
      <c r="E108" s="564">
        <v>52</v>
      </c>
      <c r="F108" s="564">
        <v>905</v>
      </c>
      <c r="G108" s="622">
        <v>0.25</v>
      </c>
      <c r="H108" s="492">
        <v>599</v>
      </c>
      <c r="I108" s="492">
        <v>599</v>
      </c>
      <c r="J108" s="493">
        <v>1</v>
      </c>
      <c r="K108" s="493">
        <v>0</v>
      </c>
      <c r="L108" s="493">
        <v>1</v>
      </c>
      <c r="M108" s="493">
        <v>1</v>
      </c>
      <c r="N108" s="564">
        <v>33</v>
      </c>
      <c r="O108" s="564">
        <v>32</v>
      </c>
      <c r="P108" s="539">
        <v>0.97925925925925927</v>
      </c>
      <c r="Q108" s="494">
        <v>3.030303030303029E-2</v>
      </c>
      <c r="R108" s="494">
        <v>0.93063420755074278</v>
      </c>
      <c r="S108" s="494">
        <v>1.0278843109677758</v>
      </c>
      <c r="T108" s="564">
        <v>632</v>
      </c>
      <c r="U108" s="696">
        <v>631</v>
      </c>
      <c r="V108" s="676">
        <v>0.99890838206627675</v>
      </c>
      <c r="W108" s="636">
        <v>1.5822784810126582E-3</v>
      </c>
      <c r="X108" s="636">
        <v>0.99633386549328129</v>
      </c>
      <c r="Y108" s="636">
        <v>1.0014828986392721</v>
      </c>
    </row>
    <row r="109" spans="1:25" x14ac:dyDescent="0.25">
      <c r="A109" s="387" t="s">
        <v>715</v>
      </c>
      <c r="B109" s="90" t="s">
        <v>86</v>
      </c>
      <c r="C109" s="97" t="s">
        <v>91</v>
      </c>
      <c r="D109" s="109" t="s">
        <v>120</v>
      </c>
      <c r="E109" s="683">
        <v>40</v>
      </c>
      <c r="F109" s="683">
        <v>1782</v>
      </c>
      <c r="G109" s="877">
        <v>0.75</v>
      </c>
      <c r="H109" s="839">
        <v>1411</v>
      </c>
      <c r="I109" s="839">
        <v>1411</v>
      </c>
      <c r="J109" s="709">
        <v>1</v>
      </c>
      <c r="K109" s="709">
        <v>0</v>
      </c>
      <c r="L109" s="709">
        <v>1</v>
      </c>
      <c r="M109" s="709">
        <v>1</v>
      </c>
      <c r="N109" s="683">
        <v>203</v>
      </c>
      <c r="O109" s="683">
        <v>203</v>
      </c>
      <c r="P109" s="707">
        <v>1</v>
      </c>
      <c r="Q109" s="707">
        <v>0</v>
      </c>
      <c r="R109" s="707">
        <v>1</v>
      </c>
      <c r="S109" s="707">
        <v>1</v>
      </c>
      <c r="T109" s="683">
        <v>1614</v>
      </c>
      <c r="U109" s="702">
        <v>1614</v>
      </c>
      <c r="V109" s="720">
        <v>1</v>
      </c>
      <c r="W109" s="720">
        <v>0</v>
      </c>
      <c r="X109" s="720">
        <v>1</v>
      </c>
      <c r="Y109" s="720">
        <v>1</v>
      </c>
    </row>
    <row r="110" spans="1:25" x14ac:dyDescent="0.25">
      <c r="A110" s="399" t="s">
        <v>715</v>
      </c>
      <c r="B110" s="106" t="s">
        <v>86</v>
      </c>
      <c r="C110" s="106" t="s">
        <v>84</v>
      </c>
      <c r="D110" s="106" t="s">
        <v>120</v>
      </c>
      <c r="E110" s="565">
        <v>65</v>
      </c>
      <c r="F110" s="565">
        <v>2687</v>
      </c>
      <c r="G110" s="623">
        <v>1</v>
      </c>
      <c r="H110" s="241">
        <v>2010</v>
      </c>
      <c r="I110" s="241">
        <v>2010</v>
      </c>
      <c r="J110" s="540">
        <v>1</v>
      </c>
      <c r="K110" s="540">
        <v>0</v>
      </c>
      <c r="L110" s="540">
        <v>1</v>
      </c>
      <c r="M110" s="540">
        <v>1</v>
      </c>
      <c r="N110" s="565">
        <v>236</v>
      </c>
      <c r="O110" s="565">
        <v>235</v>
      </c>
      <c r="P110" s="861">
        <v>0.99481481481481482</v>
      </c>
      <c r="Q110" s="538">
        <v>4.2372881355932203E-3</v>
      </c>
      <c r="R110" s="538">
        <v>0.98565148480264386</v>
      </c>
      <c r="S110" s="538">
        <v>1.0039781448269858</v>
      </c>
      <c r="T110" s="565">
        <v>2246</v>
      </c>
      <c r="U110" s="647">
        <v>2245</v>
      </c>
      <c r="V110" s="677">
        <v>0.99972709551656935</v>
      </c>
      <c r="W110" s="638">
        <v>4.4523597506678539E-4</v>
      </c>
      <c r="X110" s="638">
        <v>0.99904397510511123</v>
      </c>
      <c r="Y110" s="638">
        <v>1.0004102159280275</v>
      </c>
    </row>
    <row r="111" spans="1:25" x14ac:dyDescent="0.25">
      <c r="A111" s="427" t="s">
        <v>742</v>
      </c>
      <c r="B111" s="420" t="s">
        <v>28</v>
      </c>
      <c r="C111" s="422" t="s">
        <v>91</v>
      </c>
      <c r="D111" s="421" t="s">
        <v>120</v>
      </c>
      <c r="E111" s="594">
        <v>14</v>
      </c>
      <c r="F111" s="594">
        <v>568</v>
      </c>
      <c r="G111" s="604">
        <v>0.24728260869565219</v>
      </c>
      <c r="H111" s="585">
        <v>568</v>
      </c>
      <c r="I111" s="585">
        <v>568</v>
      </c>
      <c r="J111" s="610">
        <v>1</v>
      </c>
      <c r="K111" s="610">
        <v>0</v>
      </c>
      <c r="L111" s="610">
        <v>1</v>
      </c>
      <c r="M111" s="610">
        <v>1</v>
      </c>
      <c r="N111" s="594">
        <v>63</v>
      </c>
      <c r="O111" s="594">
        <v>61</v>
      </c>
      <c r="P111" s="862">
        <v>0.99354838709677418</v>
      </c>
      <c r="Q111" s="862">
        <v>1.0086915612523516E-2</v>
      </c>
      <c r="R111" s="862">
        <v>0.97377803249622807</v>
      </c>
      <c r="S111" s="862">
        <v>1.0133187416973202</v>
      </c>
      <c r="T111" s="594">
        <v>631</v>
      </c>
      <c r="U111" s="594">
        <v>629</v>
      </c>
      <c r="V111" s="610">
        <v>0.99958949096880134</v>
      </c>
      <c r="W111" s="610">
        <v>8.0641299790597352E-4</v>
      </c>
      <c r="X111" s="610">
        <v>0.99800892149290565</v>
      </c>
      <c r="Y111" s="610">
        <v>1.0011700604446971</v>
      </c>
    </row>
    <row r="112" spans="1:25" x14ac:dyDescent="0.25">
      <c r="A112" s="428" t="s">
        <v>742</v>
      </c>
      <c r="B112" s="423" t="s">
        <v>38</v>
      </c>
      <c r="C112" s="424" t="s">
        <v>84</v>
      </c>
      <c r="D112" s="424" t="s">
        <v>120</v>
      </c>
      <c r="E112" s="566">
        <v>28</v>
      </c>
      <c r="F112" s="566">
        <v>747</v>
      </c>
      <c r="G112" s="507">
        <v>0.49456521739130438</v>
      </c>
      <c r="H112" s="512">
        <v>747</v>
      </c>
      <c r="I112" s="512">
        <v>747</v>
      </c>
      <c r="J112" s="542">
        <v>1</v>
      </c>
      <c r="K112" s="542">
        <v>0</v>
      </c>
      <c r="L112" s="542">
        <v>1</v>
      </c>
      <c r="M112" s="542">
        <v>1</v>
      </c>
      <c r="N112" s="566">
        <v>74</v>
      </c>
      <c r="O112" s="566">
        <v>72</v>
      </c>
      <c r="P112" s="863">
        <v>0.93346774193548399</v>
      </c>
      <c r="Q112" s="863">
        <v>2.8970095648964831E-2</v>
      </c>
      <c r="R112" s="863">
        <v>0.87668635446351295</v>
      </c>
      <c r="S112" s="863">
        <v>0.99024912940745502</v>
      </c>
      <c r="T112" s="566">
        <v>821</v>
      </c>
      <c r="U112" s="566">
        <v>819</v>
      </c>
      <c r="V112" s="542">
        <v>0.99979474548440073</v>
      </c>
      <c r="W112" s="542">
        <v>4.9995418326392004E-4</v>
      </c>
      <c r="X112" s="542">
        <v>0.99881483528520343</v>
      </c>
      <c r="Y112" s="542">
        <v>1.0007746556835979</v>
      </c>
    </row>
    <row r="113" spans="1:25" x14ac:dyDescent="0.25">
      <c r="A113" s="427" t="s">
        <v>742</v>
      </c>
      <c r="B113" s="420" t="s">
        <v>29</v>
      </c>
      <c r="C113" s="422" t="s">
        <v>89</v>
      </c>
      <c r="D113" s="421" t="s">
        <v>120</v>
      </c>
      <c r="E113" s="594">
        <v>15</v>
      </c>
      <c r="F113" s="594">
        <v>294</v>
      </c>
      <c r="G113" s="604">
        <v>0.24456521739130449</v>
      </c>
      <c r="H113" s="585">
        <v>294</v>
      </c>
      <c r="I113" s="585">
        <v>293</v>
      </c>
      <c r="J113" s="610">
        <v>0.9916666666666667</v>
      </c>
      <c r="K113" s="610">
        <v>5.3017417523362562E-3</v>
      </c>
      <c r="L113" s="610">
        <v>0.98127525283208761</v>
      </c>
      <c r="M113" s="610">
        <v>1.0020580805012458</v>
      </c>
      <c r="N113" s="594">
        <v>20</v>
      </c>
      <c r="O113" s="594">
        <v>20</v>
      </c>
      <c r="P113" s="862">
        <v>1</v>
      </c>
      <c r="Q113" s="862">
        <v>0</v>
      </c>
      <c r="R113" s="862">
        <v>1</v>
      </c>
      <c r="S113" s="862">
        <v>1</v>
      </c>
      <c r="T113" s="594">
        <v>314</v>
      </c>
      <c r="U113" s="594">
        <v>313</v>
      </c>
      <c r="V113" s="610">
        <v>0.9916666666666667</v>
      </c>
      <c r="W113" s="610">
        <v>5.1301186614480737E-3</v>
      </c>
      <c r="X113" s="610">
        <v>0.98161163409022845</v>
      </c>
      <c r="Y113" s="610">
        <v>1.0017216992431048</v>
      </c>
    </row>
    <row r="114" spans="1:25" x14ac:dyDescent="0.25">
      <c r="A114" s="427" t="s">
        <v>742</v>
      </c>
      <c r="B114" s="420" t="s">
        <v>29</v>
      </c>
      <c r="C114" s="422" t="s">
        <v>91</v>
      </c>
      <c r="D114" s="421" t="s">
        <v>120</v>
      </c>
      <c r="E114" s="594">
        <v>16</v>
      </c>
      <c r="F114" s="594">
        <v>325</v>
      </c>
      <c r="G114" s="604">
        <v>0.26086956521739141</v>
      </c>
      <c r="H114" s="585">
        <v>325</v>
      </c>
      <c r="I114" s="585">
        <v>325</v>
      </c>
      <c r="J114" s="610">
        <v>1</v>
      </c>
      <c r="K114" s="610">
        <v>0</v>
      </c>
      <c r="L114" s="610">
        <v>1</v>
      </c>
      <c r="M114" s="610">
        <v>1</v>
      </c>
      <c r="N114" s="594">
        <v>38</v>
      </c>
      <c r="O114" s="594">
        <v>38</v>
      </c>
      <c r="P114" s="862">
        <v>1</v>
      </c>
      <c r="Q114" s="862">
        <v>0</v>
      </c>
      <c r="R114" s="862">
        <v>1</v>
      </c>
      <c r="S114" s="862">
        <v>1</v>
      </c>
      <c r="T114" s="594">
        <v>363</v>
      </c>
      <c r="U114" s="594">
        <v>363</v>
      </c>
      <c r="V114" s="610">
        <v>1</v>
      </c>
      <c r="W114" s="610">
        <v>0</v>
      </c>
      <c r="X114" s="610">
        <v>1</v>
      </c>
      <c r="Y114" s="610">
        <v>1</v>
      </c>
    </row>
    <row r="115" spans="1:25" x14ac:dyDescent="0.25">
      <c r="A115" s="428" t="s">
        <v>742</v>
      </c>
      <c r="B115" s="423" t="s">
        <v>92</v>
      </c>
      <c r="C115" s="424" t="s">
        <v>84</v>
      </c>
      <c r="D115" s="424" t="s">
        <v>120</v>
      </c>
      <c r="E115" s="566">
        <v>31</v>
      </c>
      <c r="F115" s="566">
        <v>619</v>
      </c>
      <c r="G115" s="507">
        <v>0.50543478260869601</v>
      </c>
      <c r="H115" s="512">
        <v>619</v>
      </c>
      <c r="I115" s="512">
        <v>618</v>
      </c>
      <c r="J115" s="542">
        <v>0.99596774193548387</v>
      </c>
      <c r="K115" s="542">
        <v>2.5471321132382618E-3</v>
      </c>
      <c r="L115" s="542">
        <v>0.99097536299353683</v>
      </c>
      <c r="M115" s="542">
        <v>1.0009601208774308</v>
      </c>
      <c r="N115" s="566">
        <v>58</v>
      </c>
      <c r="O115" s="566">
        <v>58</v>
      </c>
      <c r="P115" s="863">
        <v>1</v>
      </c>
      <c r="Q115" s="863">
        <v>0</v>
      </c>
      <c r="R115" s="863">
        <v>1</v>
      </c>
      <c r="S115" s="863">
        <v>1</v>
      </c>
      <c r="T115" s="566">
        <v>677</v>
      </c>
      <c r="U115" s="566">
        <v>676</v>
      </c>
      <c r="V115" s="542">
        <v>0.99596774193548387</v>
      </c>
      <c r="W115" s="542">
        <v>2.4355803494702567E-3</v>
      </c>
      <c r="X115" s="542">
        <v>0.99119400445052219</v>
      </c>
      <c r="Y115" s="542">
        <v>1.0007414794204457</v>
      </c>
    </row>
    <row r="116" spans="1:25" x14ac:dyDescent="0.25">
      <c r="A116" s="428" t="s">
        <v>742</v>
      </c>
      <c r="B116" s="424" t="s">
        <v>86</v>
      </c>
      <c r="C116" s="423" t="s">
        <v>89</v>
      </c>
      <c r="D116" s="424" t="s">
        <v>120</v>
      </c>
      <c r="E116" s="566">
        <v>29</v>
      </c>
      <c r="F116" s="566">
        <v>473</v>
      </c>
      <c r="G116" s="507">
        <v>0.49184782608695693</v>
      </c>
      <c r="H116" s="512">
        <v>473</v>
      </c>
      <c r="I116" s="512">
        <v>472</v>
      </c>
      <c r="J116" s="542">
        <v>0.9958563535911602</v>
      </c>
      <c r="K116" s="542">
        <v>2.953650625139598E-3</v>
      </c>
      <c r="L116" s="542">
        <v>0.99006719836588664</v>
      </c>
      <c r="M116" s="542">
        <v>1.0016455088164338</v>
      </c>
      <c r="N116" s="566">
        <v>31</v>
      </c>
      <c r="O116" s="566">
        <v>31</v>
      </c>
      <c r="P116" s="863">
        <v>0.92528735632183912</v>
      </c>
      <c r="Q116" s="863">
        <v>4.7223102790757886E-2</v>
      </c>
      <c r="R116" s="863">
        <v>0.83273007485195372</v>
      </c>
      <c r="S116" s="863">
        <v>1.0178446377917245</v>
      </c>
      <c r="T116" s="566">
        <v>504</v>
      </c>
      <c r="U116" s="566">
        <v>503</v>
      </c>
      <c r="V116" s="542">
        <v>0.9958563535911602</v>
      </c>
      <c r="W116" s="542">
        <v>2.8613726737237752E-3</v>
      </c>
      <c r="X116" s="542">
        <v>0.99024806315066161</v>
      </c>
      <c r="Y116" s="542">
        <v>1.0014646440316588</v>
      </c>
    </row>
    <row r="117" spans="1:25" x14ac:dyDescent="0.25">
      <c r="A117" s="428" t="s">
        <v>742</v>
      </c>
      <c r="B117" s="424" t="s">
        <v>86</v>
      </c>
      <c r="C117" s="423" t="s">
        <v>91</v>
      </c>
      <c r="D117" s="424" t="s">
        <v>120</v>
      </c>
      <c r="E117" s="566">
        <v>30</v>
      </c>
      <c r="F117" s="566">
        <v>893</v>
      </c>
      <c r="G117" s="507">
        <v>0.50815217391304368</v>
      </c>
      <c r="H117" s="512">
        <v>893</v>
      </c>
      <c r="I117" s="512">
        <v>893</v>
      </c>
      <c r="J117" s="542">
        <v>1</v>
      </c>
      <c r="K117" s="542">
        <v>0</v>
      </c>
      <c r="L117" s="542">
        <v>1</v>
      </c>
      <c r="M117" s="542">
        <v>1</v>
      </c>
      <c r="N117" s="566">
        <v>101</v>
      </c>
      <c r="O117" s="566">
        <v>99</v>
      </c>
      <c r="P117" s="863">
        <v>0.99706744868035202</v>
      </c>
      <c r="Q117" s="863">
        <v>5.380521766451974E-3</v>
      </c>
      <c r="R117" s="863">
        <v>0.98652162601810611</v>
      </c>
      <c r="S117" s="863">
        <v>1.0076132713425978</v>
      </c>
      <c r="T117" s="566">
        <v>994</v>
      </c>
      <c r="U117" s="566">
        <v>992</v>
      </c>
      <c r="V117" s="542">
        <v>0.99980023357305303</v>
      </c>
      <c r="W117" s="542">
        <v>4.4825451810286365E-4</v>
      </c>
      <c r="X117" s="542">
        <v>0.99892165471757144</v>
      </c>
      <c r="Y117" s="542">
        <v>1.0006788124285346</v>
      </c>
    </row>
    <row r="118" spans="1:25" x14ac:dyDescent="0.25">
      <c r="A118" s="429" t="s">
        <v>742</v>
      </c>
      <c r="B118" s="425" t="s">
        <v>86</v>
      </c>
      <c r="C118" s="425" t="s">
        <v>84</v>
      </c>
      <c r="D118" s="425" t="s">
        <v>120</v>
      </c>
      <c r="E118" s="567">
        <v>59</v>
      </c>
      <c r="F118" s="567">
        <v>1366</v>
      </c>
      <c r="G118" s="508">
        <v>1</v>
      </c>
      <c r="H118" s="513">
        <v>1366</v>
      </c>
      <c r="I118" s="513">
        <v>1365</v>
      </c>
      <c r="J118" s="543">
        <v>0.99796195652173891</v>
      </c>
      <c r="K118" s="543">
        <v>1.2202206365792914E-3</v>
      </c>
      <c r="L118" s="543">
        <v>0.99557032407404356</v>
      </c>
      <c r="M118" s="543">
        <v>1.0003535889694344</v>
      </c>
      <c r="N118" s="567">
        <v>132</v>
      </c>
      <c r="O118" s="567">
        <v>130</v>
      </c>
      <c r="P118" s="864">
        <v>0.96991584852734913</v>
      </c>
      <c r="Q118" s="864">
        <v>1.4867876522694895E-2</v>
      </c>
      <c r="R118" s="864">
        <v>0.94077481054286716</v>
      </c>
      <c r="S118" s="864">
        <v>0.99905688651183111</v>
      </c>
      <c r="T118" s="567">
        <v>1498</v>
      </c>
      <c r="U118" s="567">
        <v>1495</v>
      </c>
      <c r="V118" s="543">
        <v>0.99786044477761104</v>
      </c>
      <c r="W118" s="543">
        <v>1.1938252142094808E-3</v>
      </c>
      <c r="X118" s="543">
        <v>0.99552054735776041</v>
      </c>
      <c r="Y118" s="543">
        <v>1.0002003421974617</v>
      </c>
    </row>
    <row r="119" spans="1:25" x14ac:dyDescent="0.25">
      <c r="A119" s="94" t="s">
        <v>777</v>
      </c>
      <c r="B119" s="94" t="s">
        <v>26</v>
      </c>
      <c r="C119" s="67" t="s">
        <v>25</v>
      </c>
      <c r="D119" s="390" t="s">
        <v>119</v>
      </c>
      <c r="E119" s="586">
        <v>19</v>
      </c>
      <c r="F119" s="586">
        <v>608</v>
      </c>
      <c r="G119" s="601">
        <v>1</v>
      </c>
      <c r="H119" s="483">
        <v>608</v>
      </c>
      <c r="I119" s="483">
        <v>607</v>
      </c>
      <c r="J119" s="485">
        <f t="shared" ref="J119:J146" si="0">I119/H119</f>
        <v>0.99835526315789469</v>
      </c>
      <c r="K119" s="485">
        <v>9.0049499824415775E-4</v>
      </c>
      <c r="L119" s="485">
        <f t="shared" ref="L119:L146" si="1">J119-1.959556*K119</f>
        <v>0.99659069278111534</v>
      </c>
      <c r="M119" s="485">
        <f t="shared" ref="M119:M146" si="2">J119+1.959556*K119</f>
        <v>1.0001198335346739</v>
      </c>
      <c r="N119" s="586">
        <v>30</v>
      </c>
      <c r="O119" s="586">
        <v>30</v>
      </c>
      <c r="P119" s="484">
        <f t="shared" ref="P119:P146" si="3">O119/N119</f>
        <v>1</v>
      </c>
      <c r="Q119" s="484">
        <v>9.0049499824415775E-4</v>
      </c>
      <c r="R119" s="484">
        <f t="shared" ref="R119:R146" si="4">P119-1.959556*Q119</f>
        <v>0.99823542962322065</v>
      </c>
      <c r="S119" s="484">
        <f t="shared" ref="S119:S146" si="5">P119+1.959556*Q119</f>
        <v>1.0017645703767792</v>
      </c>
      <c r="T119" s="586">
        <v>638</v>
      </c>
      <c r="U119" s="698">
        <v>637</v>
      </c>
      <c r="V119" s="719">
        <f t="shared" ref="V119:V146" si="6">U119/T119</f>
        <v>0.99843260188087779</v>
      </c>
      <c r="W119" s="719">
        <v>9.0049499824415775E-4</v>
      </c>
      <c r="X119" s="719">
        <f t="shared" ref="X119:X146" si="7">V119-1.959556*W119</f>
        <v>0.99666803150409844</v>
      </c>
      <c r="Y119" s="719">
        <f t="shared" ref="Y119:Y146" si="8">V119+1.959556*W119</f>
        <v>1.000197172257657</v>
      </c>
    </row>
    <row r="120" spans="1:25" x14ac:dyDescent="0.25">
      <c r="A120" s="94" t="s">
        <v>777</v>
      </c>
      <c r="B120" s="94" t="s">
        <v>26</v>
      </c>
      <c r="C120" s="67" t="s">
        <v>87</v>
      </c>
      <c r="D120" s="390" t="s">
        <v>119</v>
      </c>
      <c r="E120" s="586">
        <v>11</v>
      </c>
      <c r="F120" s="586">
        <v>502</v>
      </c>
      <c r="G120" s="601">
        <v>1</v>
      </c>
      <c r="H120" s="483">
        <v>502</v>
      </c>
      <c r="I120" s="483">
        <v>502</v>
      </c>
      <c r="J120" s="485">
        <f t="shared" si="0"/>
        <v>1</v>
      </c>
      <c r="K120" s="485">
        <v>9.0049499824415775E-4</v>
      </c>
      <c r="L120" s="485">
        <f t="shared" si="1"/>
        <v>0.99823542962322065</v>
      </c>
      <c r="M120" s="485">
        <f t="shared" si="2"/>
        <v>1.0017645703767792</v>
      </c>
      <c r="N120" s="586">
        <v>44</v>
      </c>
      <c r="O120" s="586">
        <v>44</v>
      </c>
      <c r="P120" s="484">
        <f t="shared" si="3"/>
        <v>1</v>
      </c>
      <c r="Q120" s="484">
        <v>9.0049499824415775E-4</v>
      </c>
      <c r="R120" s="484">
        <f t="shared" si="4"/>
        <v>0.99823542962322065</v>
      </c>
      <c r="S120" s="484">
        <f t="shared" si="5"/>
        <v>1.0017645703767792</v>
      </c>
      <c r="T120" s="586">
        <v>546</v>
      </c>
      <c r="U120" s="698">
        <v>546</v>
      </c>
      <c r="V120" s="719">
        <f t="shared" si="6"/>
        <v>1</v>
      </c>
      <c r="W120" s="719">
        <v>9.0049499824415775E-4</v>
      </c>
      <c r="X120" s="719">
        <f t="shared" si="7"/>
        <v>0.99823542962322065</v>
      </c>
      <c r="Y120" s="719">
        <f t="shared" si="8"/>
        <v>1.0017645703767792</v>
      </c>
    </row>
    <row r="121" spans="1:25" x14ac:dyDescent="0.25">
      <c r="A121" s="85" t="s">
        <v>777</v>
      </c>
      <c r="B121" s="85" t="s">
        <v>26</v>
      </c>
      <c r="C121" s="14" t="s">
        <v>84</v>
      </c>
      <c r="D121" s="16" t="s">
        <v>121</v>
      </c>
      <c r="E121" s="490">
        <v>22</v>
      </c>
      <c r="F121" s="490">
        <v>1110</v>
      </c>
      <c r="G121" s="505">
        <v>1</v>
      </c>
      <c r="H121" s="486">
        <v>1110</v>
      </c>
      <c r="I121" s="486">
        <v>1109</v>
      </c>
      <c r="J121" s="488">
        <f t="shared" si="0"/>
        <v>0.99909909909909911</v>
      </c>
      <c r="K121" s="488">
        <v>9.0049499824415775E-4</v>
      </c>
      <c r="L121" s="488">
        <f t="shared" si="1"/>
        <v>0.99733452872231976</v>
      </c>
      <c r="M121" s="488">
        <f t="shared" si="2"/>
        <v>1.0008636694758783</v>
      </c>
      <c r="N121" s="490">
        <v>74</v>
      </c>
      <c r="O121" s="490">
        <v>74</v>
      </c>
      <c r="P121" s="487">
        <f t="shared" si="3"/>
        <v>1</v>
      </c>
      <c r="Q121" s="487">
        <v>9.0049499824415775E-4</v>
      </c>
      <c r="R121" s="487">
        <f t="shared" si="4"/>
        <v>0.99823542962322065</v>
      </c>
      <c r="S121" s="487">
        <f t="shared" si="5"/>
        <v>1.0017645703767792</v>
      </c>
      <c r="T121" s="490">
        <v>1184</v>
      </c>
      <c r="U121" s="695">
        <v>1183</v>
      </c>
      <c r="V121" s="674">
        <f t="shared" si="6"/>
        <v>0.99915540540540537</v>
      </c>
      <c r="W121" s="674">
        <v>9.0049499824415775E-4</v>
      </c>
      <c r="X121" s="674">
        <f t="shared" si="7"/>
        <v>0.99739083502862602</v>
      </c>
      <c r="Y121" s="674">
        <f t="shared" si="8"/>
        <v>1.0009199757821847</v>
      </c>
    </row>
    <row r="122" spans="1:25" x14ac:dyDescent="0.25">
      <c r="A122" s="94" t="s">
        <v>777</v>
      </c>
      <c r="B122" s="94" t="s">
        <v>28</v>
      </c>
      <c r="C122" s="67" t="s">
        <v>25</v>
      </c>
      <c r="D122" s="390" t="s">
        <v>119</v>
      </c>
      <c r="E122" s="586">
        <v>21</v>
      </c>
      <c r="F122" s="586">
        <v>584</v>
      </c>
      <c r="G122" s="601">
        <v>1</v>
      </c>
      <c r="H122" s="483">
        <v>584</v>
      </c>
      <c r="I122" s="483">
        <v>583</v>
      </c>
      <c r="J122" s="485">
        <f t="shared" si="0"/>
        <v>0.99828767123287676</v>
      </c>
      <c r="K122" s="485">
        <v>9.0049499824415775E-4</v>
      </c>
      <c r="L122" s="485">
        <f t="shared" si="1"/>
        <v>0.99652310085609741</v>
      </c>
      <c r="M122" s="485">
        <f t="shared" si="2"/>
        <v>1.000052241609656</v>
      </c>
      <c r="N122" s="586">
        <v>20</v>
      </c>
      <c r="O122" s="586">
        <v>20</v>
      </c>
      <c r="P122" s="484">
        <f t="shared" si="3"/>
        <v>1</v>
      </c>
      <c r="Q122" s="484">
        <v>9.0049499824415775E-4</v>
      </c>
      <c r="R122" s="484">
        <f t="shared" si="4"/>
        <v>0.99823542962322065</v>
      </c>
      <c r="S122" s="484">
        <f t="shared" si="5"/>
        <v>1.0017645703767792</v>
      </c>
      <c r="T122" s="586">
        <v>604</v>
      </c>
      <c r="U122" s="698">
        <v>603</v>
      </c>
      <c r="V122" s="719">
        <f t="shared" si="6"/>
        <v>0.9983443708609272</v>
      </c>
      <c r="W122" s="719">
        <v>9.0049499824415775E-4</v>
      </c>
      <c r="X122" s="719">
        <f t="shared" si="7"/>
        <v>0.99657980048414785</v>
      </c>
      <c r="Y122" s="719">
        <f t="shared" si="8"/>
        <v>1.0001089412377064</v>
      </c>
    </row>
    <row r="123" spans="1:25" x14ac:dyDescent="0.25">
      <c r="A123" s="94" t="s">
        <v>777</v>
      </c>
      <c r="B123" s="94" t="s">
        <v>28</v>
      </c>
      <c r="C123" s="67" t="s">
        <v>25</v>
      </c>
      <c r="D123" s="390" t="s">
        <v>122</v>
      </c>
      <c r="E123" s="586">
        <v>22</v>
      </c>
      <c r="F123" s="586">
        <v>169</v>
      </c>
      <c r="G123" s="601">
        <v>1</v>
      </c>
      <c r="H123" s="483">
        <v>169</v>
      </c>
      <c r="I123" s="483">
        <v>167</v>
      </c>
      <c r="J123" s="485">
        <f t="shared" si="0"/>
        <v>0.98816568047337283</v>
      </c>
      <c r="K123" s="485">
        <v>9.0049499824415775E-4</v>
      </c>
      <c r="L123" s="485">
        <f t="shared" si="1"/>
        <v>0.98640111009659348</v>
      </c>
      <c r="M123" s="485">
        <f t="shared" si="2"/>
        <v>0.98993025085015218</v>
      </c>
      <c r="N123" s="586">
        <v>5</v>
      </c>
      <c r="O123" s="586">
        <v>5</v>
      </c>
      <c r="P123" s="484"/>
      <c r="Q123" s="484"/>
      <c r="R123" s="484"/>
      <c r="S123" s="484"/>
      <c r="T123" s="586">
        <v>174</v>
      </c>
      <c r="U123" s="698">
        <v>172</v>
      </c>
      <c r="V123" s="719">
        <f t="shared" si="6"/>
        <v>0.9885057471264368</v>
      </c>
      <c r="W123" s="719">
        <v>9.0049499824415775E-4</v>
      </c>
      <c r="X123" s="719">
        <f t="shared" si="7"/>
        <v>0.98674117674965744</v>
      </c>
      <c r="Y123" s="719">
        <f t="shared" si="8"/>
        <v>0.99027031750321615</v>
      </c>
    </row>
    <row r="124" spans="1:25" x14ac:dyDescent="0.25">
      <c r="A124" s="85" t="s">
        <v>777</v>
      </c>
      <c r="B124" s="85" t="s">
        <v>28</v>
      </c>
      <c r="C124" s="16" t="s">
        <v>89</v>
      </c>
      <c r="D124" s="14" t="s">
        <v>120</v>
      </c>
      <c r="E124" s="490">
        <v>25</v>
      </c>
      <c r="F124" s="490">
        <v>753</v>
      </c>
      <c r="G124" s="505">
        <v>1</v>
      </c>
      <c r="H124" s="486">
        <v>753</v>
      </c>
      <c r="I124" s="486">
        <v>750</v>
      </c>
      <c r="J124" s="488">
        <f t="shared" si="0"/>
        <v>0.99601593625498008</v>
      </c>
      <c r="K124" s="488">
        <v>9.0049499824415775E-4</v>
      </c>
      <c r="L124" s="488">
        <f t="shared" si="1"/>
        <v>0.99425136587820073</v>
      </c>
      <c r="M124" s="488">
        <f t="shared" si="2"/>
        <v>0.99778050663175943</v>
      </c>
      <c r="N124" s="490">
        <v>25</v>
      </c>
      <c r="O124" s="490">
        <v>25</v>
      </c>
      <c r="P124" s="487">
        <f t="shared" si="3"/>
        <v>1</v>
      </c>
      <c r="Q124" s="487">
        <v>9.0049499824415775E-4</v>
      </c>
      <c r="R124" s="487">
        <f t="shared" si="4"/>
        <v>0.99823542962322065</v>
      </c>
      <c r="S124" s="487">
        <f t="shared" si="5"/>
        <v>1.0017645703767792</v>
      </c>
      <c r="T124" s="490">
        <v>778</v>
      </c>
      <c r="U124" s="695">
        <v>775</v>
      </c>
      <c r="V124" s="674">
        <f t="shared" si="6"/>
        <v>0.99614395886889462</v>
      </c>
      <c r="W124" s="674">
        <v>9.0049499824415775E-4</v>
      </c>
      <c r="X124" s="674">
        <f t="shared" si="7"/>
        <v>0.99437938849211527</v>
      </c>
      <c r="Y124" s="674">
        <f t="shared" si="8"/>
        <v>0.99790852924567397</v>
      </c>
    </row>
    <row r="125" spans="1:25" x14ac:dyDescent="0.25">
      <c r="A125" s="94" t="s">
        <v>777</v>
      </c>
      <c r="B125" s="94" t="s">
        <v>28</v>
      </c>
      <c r="C125" s="67" t="s">
        <v>87</v>
      </c>
      <c r="D125" s="390" t="s">
        <v>119</v>
      </c>
      <c r="E125" s="586">
        <v>13</v>
      </c>
      <c r="F125" s="586">
        <v>373</v>
      </c>
      <c r="G125" s="601">
        <v>1</v>
      </c>
      <c r="H125" s="483">
        <v>373</v>
      </c>
      <c r="I125" s="483">
        <v>371</v>
      </c>
      <c r="J125" s="485">
        <f t="shared" si="0"/>
        <v>0.99463806970509383</v>
      </c>
      <c r="K125" s="485">
        <v>9.0049499824415775E-4</v>
      </c>
      <c r="L125" s="485">
        <f t="shared" si="1"/>
        <v>0.99287349932831448</v>
      </c>
      <c r="M125" s="485">
        <f t="shared" si="2"/>
        <v>0.99640264008187318</v>
      </c>
      <c r="N125" s="586">
        <v>25</v>
      </c>
      <c r="O125" s="586">
        <v>25</v>
      </c>
      <c r="P125" s="484">
        <f t="shared" si="3"/>
        <v>1</v>
      </c>
      <c r="Q125" s="484">
        <v>9.0049499824415775E-4</v>
      </c>
      <c r="R125" s="484">
        <f t="shared" si="4"/>
        <v>0.99823542962322065</v>
      </c>
      <c r="S125" s="484">
        <f t="shared" si="5"/>
        <v>1.0017645703767792</v>
      </c>
      <c r="T125" s="586">
        <v>398</v>
      </c>
      <c r="U125" s="698">
        <v>396</v>
      </c>
      <c r="V125" s="719">
        <f t="shared" si="6"/>
        <v>0.99497487437185927</v>
      </c>
      <c r="W125" s="719">
        <v>9.0049499824415775E-4</v>
      </c>
      <c r="X125" s="719">
        <f t="shared" si="7"/>
        <v>0.99321030399507992</v>
      </c>
      <c r="Y125" s="719">
        <f t="shared" si="8"/>
        <v>0.99673944474863863</v>
      </c>
    </row>
    <row r="126" spans="1:25" x14ac:dyDescent="0.25">
      <c r="A126" s="94" t="s">
        <v>777</v>
      </c>
      <c r="B126" s="94" t="s">
        <v>28</v>
      </c>
      <c r="C126" s="67" t="s">
        <v>87</v>
      </c>
      <c r="D126" s="390" t="s">
        <v>122</v>
      </c>
      <c r="E126" s="586">
        <v>9</v>
      </c>
      <c r="F126" s="586">
        <v>156</v>
      </c>
      <c r="G126" s="601">
        <v>1</v>
      </c>
      <c r="H126" s="483">
        <v>156</v>
      </c>
      <c r="I126" s="483">
        <v>155</v>
      </c>
      <c r="J126" s="485">
        <f t="shared" si="0"/>
        <v>0.99358974358974361</v>
      </c>
      <c r="K126" s="485">
        <v>9.0049499824415775E-4</v>
      </c>
      <c r="L126" s="485">
        <f t="shared" si="1"/>
        <v>0.99182517321296426</v>
      </c>
      <c r="M126" s="485">
        <f t="shared" si="2"/>
        <v>0.99535431396652296</v>
      </c>
      <c r="N126" s="586">
        <v>4</v>
      </c>
      <c r="O126" s="586">
        <v>4</v>
      </c>
      <c r="P126" s="484"/>
      <c r="Q126" s="484"/>
      <c r="R126" s="484"/>
      <c r="S126" s="484"/>
      <c r="T126" s="586">
        <v>160</v>
      </c>
      <c r="U126" s="698">
        <v>159</v>
      </c>
      <c r="V126" s="719">
        <f t="shared" si="6"/>
        <v>0.99375000000000002</v>
      </c>
      <c r="W126" s="719">
        <v>9.0049499824415775E-4</v>
      </c>
      <c r="X126" s="719">
        <f t="shared" si="7"/>
        <v>0.99198542962322067</v>
      </c>
      <c r="Y126" s="719">
        <f t="shared" si="8"/>
        <v>0.99551457037677937</v>
      </c>
    </row>
    <row r="127" spans="1:25" x14ac:dyDescent="0.25">
      <c r="A127" s="85" t="s">
        <v>777</v>
      </c>
      <c r="B127" s="85" t="s">
        <v>28</v>
      </c>
      <c r="C127" s="16" t="s">
        <v>91</v>
      </c>
      <c r="D127" s="14" t="s">
        <v>120</v>
      </c>
      <c r="E127" s="490">
        <v>13</v>
      </c>
      <c r="F127" s="490">
        <v>529</v>
      </c>
      <c r="G127" s="505">
        <v>1</v>
      </c>
      <c r="H127" s="486">
        <v>529</v>
      </c>
      <c r="I127" s="486">
        <v>526</v>
      </c>
      <c r="J127" s="488">
        <f t="shared" si="0"/>
        <v>0.99432892249527405</v>
      </c>
      <c r="K127" s="488">
        <v>9.0049499824415775E-4</v>
      </c>
      <c r="L127" s="488">
        <f t="shared" si="1"/>
        <v>0.9925643521184947</v>
      </c>
      <c r="M127" s="488">
        <f t="shared" si="2"/>
        <v>0.9960934928720534</v>
      </c>
      <c r="N127" s="490">
        <v>29</v>
      </c>
      <c r="O127" s="490">
        <v>29</v>
      </c>
      <c r="P127" s="487">
        <f t="shared" si="3"/>
        <v>1</v>
      </c>
      <c r="Q127" s="487">
        <v>9.0049499824415775E-4</v>
      </c>
      <c r="R127" s="487">
        <f t="shared" si="4"/>
        <v>0.99823542962322065</v>
      </c>
      <c r="S127" s="487">
        <f t="shared" si="5"/>
        <v>1.0017645703767792</v>
      </c>
      <c r="T127" s="490">
        <v>558</v>
      </c>
      <c r="U127" s="695">
        <v>555</v>
      </c>
      <c r="V127" s="674">
        <f t="shared" si="6"/>
        <v>0.9946236559139785</v>
      </c>
      <c r="W127" s="674">
        <v>9.0049499824415775E-4</v>
      </c>
      <c r="X127" s="674">
        <f t="shared" si="7"/>
        <v>0.99285908553719915</v>
      </c>
      <c r="Y127" s="674">
        <f t="shared" si="8"/>
        <v>0.99638822629075785</v>
      </c>
    </row>
    <row r="128" spans="1:25" x14ac:dyDescent="0.25">
      <c r="A128" s="85" t="s">
        <v>777</v>
      </c>
      <c r="B128" s="85" t="s">
        <v>28</v>
      </c>
      <c r="C128" s="14" t="s">
        <v>84</v>
      </c>
      <c r="D128" s="16" t="s">
        <v>121</v>
      </c>
      <c r="E128" s="490">
        <v>27</v>
      </c>
      <c r="F128" s="490">
        <v>957</v>
      </c>
      <c r="G128" s="505">
        <v>1</v>
      </c>
      <c r="H128" s="486">
        <v>957</v>
      </c>
      <c r="I128" s="486">
        <v>954</v>
      </c>
      <c r="J128" s="488">
        <f t="shared" si="0"/>
        <v>0.99686520376175547</v>
      </c>
      <c r="K128" s="488">
        <v>9.0049499824415775E-4</v>
      </c>
      <c r="L128" s="488">
        <f t="shared" si="1"/>
        <v>0.99510063338497612</v>
      </c>
      <c r="M128" s="488">
        <f t="shared" si="2"/>
        <v>0.99862977413853482</v>
      </c>
      <c r="N128" s="490">
        <v>45</v>
      </c>
      <c r="O128" s="490">
        <v>45</v>
      </c>
      <c r="P128" s="487">
        <f t="shared" si="3"/>
        <v>1</v>
      </c>
      <c r="Q128" s="487">
        <v>9.0049499824415775E-4</v>
      </c>
      <c r="R128" s="487">
        <f t="shared" si="4"/>
        <v>0.99823542962322065</v>
      </c>
      <c r="S128" s="487">
        <f t="shared" si="5"/>
        <v>1.0017645703767792</v>
      </c>
      <c r="T128" s="490">
        <v>1002</v>
      </c>
      <c r="U128" s="695">
        <v>999</v>
      </c>
      <c r="V128" s="674">
        <f t="shared" si="6"/>
        <v>0.99700598802395213</v>
      </c>
      <c r="W128" s="674">
        <v>9.0049499824415775E-4</v>
      </c>
      <c r="X128" s="674">
        <f t="shared" si="7"/>
        <v>0.99524141764717278</v>
      </c>
      <c r="Y128" s="674">
        <f t="shared" si="8"/>
        <v>0.99877055840073148</v>
      </c>
    </row>
    <row r="129" spans="1:25" x14ac:dyDescent="0.25">
      <c r="A129" s="85" t="s">
        <v>777</v>
      </c>
      <c r="B129" s="85" t="s">
        <v>28</v>
      </c>
      <c r="C129" s="14" t="s">
        <v>84</v>
      </c>
      <c r="D129" s="16" t="s">
        <v>123</v>
      </c>
      <c r="E129" s="490">
        <v>25</v>
      </c>
      <c r="F129" s="490">
        <v>325</v>
      </c>
      <c r="G129" s="505">
        <v>1</v>
      </c>
      <c r="H129" s="486">
        <v>325</v>
      </c>
      <c r="I129" s="486">
        <v>322</v>
      </c>
      <c r="J129" s="488">
        <f t="shared" si="0"/>
        <v>0.99076923076923074</v>
      </c>
      <c r="K129" s="488">
        <v>9.0049499824415775E-4</v>
      </c>
      <c r="L129" s="488">
        <f t="shared" si="1"/>
        <v>0.98900466039245138</v>
      </c>
      <c r="M129" s="488">
        <f t="shared" si="2"/>
        <v>0.99253380114601009</v>
      </c>
      <c r="N129" s="490">
        <v>9</v>
      </c>
      <c r="O129" s="490">
        <v>9</v>
      </c>
      <c r="P129" s="487"/>
      <c r="Q129" s="487"/>
      <c r="R129" s="487"/>
      <c r="S129" s="487"/>
      <c r="T129" s="490">
        <v>334</v>
      </c>
      <c r="U129" s="695">
        <v>331</v>
      </c>
      <c r="V129" s="674">
        <f t="shared" si="6"/>
        <v>0.99101796407185627</v>
      </c>
      <c r="W129" s="674">
        <v>9.0049499824415775E-4</v>
      </c>
      <c r="X129" s="674">
        <f t="shared" si="7"/>
        <v>0.98925339369507692</v>
      </c>
      <c r="Y129" s="674">
        <f t="shared" si="8"/>
        <v>0.99278253444863562</v>
      </c>
    </row>
    <row r="130" spans="1:25" x14ac:dyDescent="0.25">
      <c r="A130" s="386" t="s">
        <v>777</v>
      </c>
      <c r="B130" s="95" t="s">
        <v>38</v>
      </c>
      <c r="C130" s="20" t="s">
        <v>84</v>
      </c>
      <c r="D130" s="20" t="s">
        <v>120</v>
      </c>
      <c r="E130" s="564">
        <v>29</v>
      </c>
      <c r="F130" s="564">
        <v>1282</v>
      </c>
      <c r="G130" s="506">
        <v>1</v>
      </c>
      <c r="H130" s="492">
        <v>1282</v>
      </c>
      <c r="I130" s="492">
        <v>1276</v>
      </c>
      <c r="J130" s="493">
        <f t="shared" si="0"/>
        <v>0.99531981279251169</v>
      </c>
      <c r="K130" s="493">
        <v>9.0049499824415775E-4</v>
      </c>
      <c r="L130" s="493">
        <f t="shared" si="1"/>
        <v>0.99355524241573234</v>
      </c>
      <c r="M130" s="493">
        <f t="shared" si="2"/>
        <v>0.99708438316929104</v>
      </c>
      <c r="N130" s="564">
        <v>54</v>
      </c>
      <c r="O130" s="564">
        <v>54</v>
      </c>
      <c r="P130" s="494">
        <f t="shared" si="3"/>
        <v>1</v>
      </c>
      <c r="Q130" s="494">
        <v>9.0049499824415775E-4</v>
      </c>
      <c r="R130" s="494">
        <f t="shared" si="4"/>
        <v>0.99823542962322065</v>
      </c>
      <c r="S130" s="494">
        <f t="shared" si="5"/>
        <v>1.0017645703767792</v>
      </c>
      <c r="T130" s="564">
        <v>1336</v>
      </c>
      <c r="U130" s="696">
        <v>1330</v>
      </c>
      <c r="V130" s="636">
        <f t="shared" si="6"/>
        <v>0.99550898203592819</v>
      </c>
      <c r="W130" s="636">
        <v>9.0049499824415775E-4</v>
      </c>
      <c r="X130" s="636">
        <f t="shared" si="7"/>
        <v>0.99374441165914884</v>
      </c>
      <c r="Y130" s="636">
        <f t="shared" si="8"/>
        <v>0.99727355241270754</v>
      </c>
    </row>
    <row r="131" spans="1:25" x14ac:dyDescent="0.25">
      <c r="A131" s="94" t="s">
        <v>777</v>
      </c>
      <c r="B131" s="94" t="s">
        <v>29</v>
      </c>
      <c r="C131" s="67" t="s">
        <v>25</v>
      </c>
      <c r="D131" s="390" t="s">
        <v>119</v>
      </c>
      <c r="E131" s="586">
        <v>18</v>
      </c>
      <c r="F131" s="586">
        <v>413</v>
      </c>
      <c r="G131" s="601">
        <v>1</v>
      </c>
      <c r="H131" s="483">
        <v>413</v>
      </c>
      <c r="I131" s="483">
        <v>412</v>
      </c>
      <c r="J131" s="485">
        <f t="shared" si="0"/>
        <v>0.99757869249394671</v>
      </c>
      <c r="K131" s="485">
        <v>9.0049499824415775E-4</v>
      </c>
      <c r="L131" s="485">
        <f t="shared" si="1"/>
        <v>0.99581412211716736</v>
      </c>
      <c r="M131" s="485">
        <f t="shared" si="2"/>
        <v>0.99934326287072606</v>
      </c>
      <c r="N131" s="586">
        <v>15</v>
      </c>
      <c r="O131" s="586">
        <v>15</v>
      </c>
      <c r="P131" s="484">
        <f t="shared" si="3"/>
        <v>1</v>
      </c>
      <c r="Q131" s="484">
        <v>9.0049499824415775E-4</v>
      </c>
      <c r="R131" s="484">
        <f t="shared" si="4"/>
        <v>0.99823542962322065</v>
      </c>
      <c r="S131" s="484">
        <f t="shared" si="5"/>
        <v>1.0017645703767792</v>
      </c>
      <c r="T131" s="586">
        <v>428</v>
      </c>
      <c r="U131" s="698">
        <v>427</v>
      </c>
      <c r="V131" s="719">
        <f t="shared" si="6"/>
        <v>0.99766355140186913</v>
      </c>
      <c r="W131" s="719">
        <v>9.0049499824415775E-4</v>
      </c>
      <c r="X131" s="719">
        <f t="shared" si="7"/>
        <v>0.99589898102508978</v>
      </c>
      <c r="Y131" s="719">
        <f t="shared" si="8"/>
        <v>0.99942812177864848</v>
      </c>
    </row>
    <row r="132" spans="1:25" x14ac:dyDescent="0.25">
      <c r="A132" s="94" t="s">
        <v>777</v>
      </c>
      <c r="B132" s="94" t="s">
        <v>29</v>
      </c>
      <c r="C132" s="67" t="s">
        <v>25</v>
      </c>
      <c r="D132" s="390" t="s">
        <v>122</v>
      </c>
      <c r="E132" s="586">
        <v>17</v>
      </c>
      <c r="F132" s="586">
        <v>224</v>
      </c>
      <c r="G132" s="601">
        <v>1</v>
      </c>
      <c r="H132" s="483">
        <v>224</v>
      </c>
      <c r="I132" s="483">
        <v>221</v>
      </c>
      <c r="J132" s="485">
        <f t="shared" si="0"/>
        <v>0.9866071428571429</v>
      </c>
      <c r="K132" s="485">
        <v>9.0049499824415775E-4</v>
      </c>
      <c r="L132" s="485">
        <f t="shared" si="1"/>
        <v>0.98484257248036355</v>
      </c>
      <c r="M132" s="485">
        <f t="shared" si="2"/>
        <v>0.98837171323392226</v>
      </c>
      <c r="N132" s="586">
        <v>3</v>
      </c>
      <c r="O132" s="586">
        <v>3</v>
      </c>
      <c r="P132" s="484"/>
      <c r="Q132" s="484"/>
      <c r="R132" s="484"/>
      <c r="S132" s="484"/>
      <c r="T132" s="586">
        <v>227</v>
      </c>
      <c r="U132" s="698">
        <v>224</v>
      </c>
      <c r="V132" s="719">
        <f t="shared" si="6"/>
        <v>0.986784140969163</v>
      </c>
      <c r="W132" s="719">
        <v>9.0049499824415775E-4</v>
      </c>
      <c r="X132" s="719">
        <f t="shared" si="7"/>
        <v>0.98501957059238365</v>
      </c>
      <c r="Y132" s="719">
        <f t="shared" si="8"/>
        <v>0.98854871134594235</v>
      </c>
    </row>
    <row r="133" spans="1:25" x14ac:dyDescent="0.25">
      <c r="A133" s="85" t="s">
        <v>777</v>
      </c>
      <c r="B133" s="85" t="s">
        <v>29</v>
      </c>
      <c r="C133" s="16" t="s">
        <v>89</v>
      </c>
      <c r="D133" s="14" t="s">
        <v>120</v>
      </c>
      <c r="E133" s="490">
        <v>19</v>
      </c>
      <c r="F133" s="490">
        <v>637</v>
      </c>
      <c r="G133" s="505">
        <v>1</v>
      </c>
      <c r="H133" s="486">
        <v>637</v>
      </c>
      <c r="I133" s="486">
        <v>633</v>
      </c>
      <c r="J133" s="488">
        <f t="shared" si="0"/>
        <v>0.99372056514913654</v>
      </c>
      <c r="K133" s="488">
        <v>9.0049499824415775E-4</v>
      </c>
      <c r="L133" s="488">
        <f t="shared" si="1"/>
        <v>0.99195599477235719</v>
      </c>
      <c r="M133" s="488">
        <f t="shared" si="2"/>
        <v>0.99548513552591589</v>
      </c>
      <c r="N133" s="490">
        <v>18</v>
      </c>
      <c r="O133" s="490">
        <v>18</v>
      </c>
      <c r="P133" s="487">
        <f t="shared" si="3"/>
        <v>1</v>
      </c>
      <c r="Q133" s="487">
        <v>9.0049499824415775E-4</v>
      </c>
      <c r="R133" s="487">
        <f t="shared" si="4"/>
        <v>0.99823542962322065</v>
      </c>
      <c r="S133" s="487">
        <f t="shared" si="5"/>
        <v>1.0017645703767792</v>
      </c>
      <c r="T133" s="490">
        <v>655</v>
      </c>
      <c r="U133" s="695">
        <v>651</v>
      </c>
      <c r="V133" s="674">
        <f t="shared" si="6"/>
        <v>0.99389312977099231</v>
      </c>
      <c r="W133" s="674">
        <v>9.0049499824415775E-4</v>
      </c>
      <c r="X133" s="674">
        <f t="shared" si="7"/>
        <v>0.99212855939421296</v>
      </c>
      <c r="Y133" s="674">
        <f t="shared" si="8"/>
        <v>0.99565770014777166</v>
      </c>
    </row>
    <row r="134" spans="1:25" x14ac:dyDescent="0.25">
      <c r="A134" s="94" t="s">
        <v>777</v>
      </c>
      <c r="B134" s="94" t="s">
        <v>29</v>
      </c>
      <c r="C134" s="67" t="s">
        <v>87</v>
      </c>
      <c r="D134" s="390" t="s">
        <v>119</v>
      </c>
      <c r="E134" s="586">
        <v>11</v>
      </c>
      <c r="F134" s="586">
        <v>318</v>
      </c>
      <c r="G134" s="601">
        <v>1</v>
      </c>
      <c r="H134" s="483">
        <v>318</v>
      </c>
      <c r="I134" s="483">
        <v>315</v>
      </c>
      <c r="J134" s="485">
        <f t="shared" si="0"/>
        <v>0.99056603773584906</v>
      </c>
      <c r="K134" s="485">
        <v>9.0049499824415775E-4</v>
      </c>
      <c r="L134" s="485">
        <f t="shared" si="1"/>
        <v>0.98880146735906971</v>
      </c>
      <c r="M134" s="485">
        <f t="shared" si="2"/>
        <v>0.99233060811262841</v>
      </c>
      <c r="N134" s="586">
        <v>18</v>
      </c>
      <c r="O134" s="586">
        <v>18</v>
      </c>
      <c r="P134" s="484">
        <f t="shared" si="3"/>
        <v>1</v>
      </c>
      <c r="Q134" s="484">
        <v>9.0049499824415775E-4</v>
      </c>
      <c r="R134" s="484">
        <f t="shared" si="4"/>
        <v>0.99823542962322065</v>
      </c>
      <c r="S134" s="484">
        <f t="shared" si="5"/>
        <v>1.0017645703767792</v>
      </c>
      <c r="T134" s="586">
        <v>336</v>
      </c>
      <c r="U134" s="698">
        <v>333</v>
      </c>
      <c r="V134" s="719">
        <f t="shared" si="6"/>
        <v>0.9910714285714286</v>
      </c>
      <c r="W134" s="719">
        <v>9.0049499824415775E-4</v>
      </c>
      <c r="X134" s="719">
        <f t="shared" si="7"/>
        <v>0.98930685819464925</v>
      </c>
      <c r="Y134" s="719">
        <f t="shared" si="8"/>
        <v>0.99283599894820795</v>
      </c>
    </row>
    <row r="135" spans="1:25" x14ac:dyDescent="0.25">
      <c r="A135" s="94" t="s">
        <v>777</v>
      </c>
      <c r="B135" s="94" t="s">
        <v>29</v>
      </c>
      <c r="C135" s="67" t="s">
        <v>87</v>
      </c>
      <c r="D135" s="390" t="s">
        <v>122</v>
      </c>
      <c r="E135" s="586">
        <v>11</v>
      </c>
      <c r="F135" s="586">
        <v>207</v>
      </c>
      <c r="G135" s="601">
        <v>1</v>
      </c>
      <c r="H135" s="483">
        <v>207</v>
      </c>
      <c r="I135" s="483">
        <v>204</v>
      </c>
      <c r="J135" s="485">
        <f t="shared" si="0"/>
        <v>0.98550724637681164</v>
      </c>
      <c r="K135" s="485">
        <v>9.0049499824415775E-4</v>
      </c>
      <c r="L135" s="485">
        <f t="shared" si="1"/>
        <v>0.98374267600003229</v>
      </c>
      <c r="M135" s="485">
        <f t="shared" si="2"/>
        <v>0.98727181675359099</v>
      </c>
      <c r="N135" s="586">
        <v>24</v>
      </c>
      <c r="O135" s="586">
        <v>24</v>
      </c>
      <c r="P135" s="484">
        <f t="shared" si="3"/>
        <v>1</v>
      </c>
      <c r="Q135" s="484">
        <v>9.0049499824415775E-4</v>
      </c>
      <c r="R135" s="484">
        <f t="shared" si="4"/>
        <v>0.99823542962322065</v>
      </c>
      <c r="S135" s="484">
        <f t="shared" si="5"/>
        <v>1.0017645703767792</v>
      </c>
      <c r="T135" s="586">
        <v>231</v>
      </c>
      <c r="U135" s="698">
        <v>228</v>
      </c>
      <c r="V135" s="719">
        <f t="shared" si="6"/>
        <v>0.98701298701298701</v>
      </c>
      <c r="W135" s="719">
        <v>9.0049499824415775E-4</v>
      </c>
      <c r="X135" s="719">
        <f t="shared" si="7"/>
        <v>0.98524841663620766</v>
      </c>
      <c r="Y135" s="719">
        <f t="shared" si="8"/>
        <v>0.98877755738976636</v>
      </c>
    </row>
    <row r="136" spans="1:25" x14ac:dyDescent="0.25">
      <c r="A136" s="85" t="s">
        <v>777</v>
      </c>
      <c r="B136" s="85" t="s">
        <v>29</v>
      </c>
      <c r="C136" s="16" t="s">
        <v>91</v>
      </c>
      <c r="D136" s="14" t="s">
        <v>120</v>
      </c>
      <c r="E136" s="490">
        <v>12</v>
      </c>
      <c r="F136" s="490">
        <v>525</v>
      </c>
      <c r="G136" s="505">
        <v>1</v>
      </c>
      <c r="H136" s="486">
        <v>525</v>
      </c>
      <c r="I136" s="486">
        <v>519</v>
      </c>
      <c r="J136" s="488">
        <f t="shared" si="0"/>
        <v>0.98857142857142855</v>
      </c>
      <c r="K136" s="488">
        <v>9.0049499824415775E-4</v>
      </c>
      <c r="L136" s="488">
        <f t="shared" si="1"/>
        <v>0.98680685819464919</v>
      </c>
      <c r="M136" s="488">
        <f t="shared" si="2"/>
        <v>0.9903359989482079</v>
      </c>
      <c r="N136" s="490">
        <v>42</v>
      </c>
      <c r="O136" s="490">
        <v>42</v>
      </c>
      <c r="P136" s="487">
        <f t="shared" si="3"/>
        <v>1</v>
      </c>
      <c r="Q136" s="487">
        <v>9.0049499824415775E-4</v>
      </c>
      <c r="R136" s="487">
        <f t="shared" si="4"/>
        <v>0.99823542962322065</v>
      </c>
      <c r="S136" s="487">
        <f t="shared" si="5"/>
        <v>1.0017645703767792</v>
      </c>
      <c r="T136" s="490">
        <v>567</v>
      </c>
      <c r="U136" s="695">
        <v>561</v>
      </c>
      <c r="V136" s="674">
        <f t="shared" si="6"/>
        <v>0.98941798941798942</v>
      </c>
      <c r="W136" s="674">
        <v>9.0049499824415775E-4</v>
      </c>
      <c r="X136" s="674">
        <f t="shared" si="7"/>
        <v>0.98765341904121007</v>
      </c>
      <c r="Y136" s="674">
        <f t="shared" si="8"/>
        <v>0.99118255979476877</v>
      </c>
    </row>
    <row r="137" spans="1:25" x14ac:dyDescent="0.25">
      <c r="A137" s="85" t="s">
        <v>777</v>
      </c>
      <c r="B137" s="85" t="s">
        <v>29</v>
      </c>
      <c r="C137" s="14" t="s">
        <v>84</v>
      </c>
      <c r="D137" s="16" t="s">
        <v>121</v>
      </c>
      <c r="E137" s="490">
        <v>25</v>
      </c>
      <c r="F137" s="490">
        <v>731</v>
      </c>
      <c r="G137" s="505">
        <v>1</v>
      </c>
      <c r="H137" s="486">
        <v>731</v>
      </c>
      <c r="I137" s="486">
        <v>727</v>
      </c>
      <c r="J137" s="488">
        <f t="shared" si="0"/>
        <v>0.99452804377564974</v>
      </c>
      <c r="K137" s="488">
        <v>9.0049499824415775E-4</v>
      </c>
      <c r="L137" s="488">
        <f t="shared" si="1"/>
        <v>0.99276347339887039</v>
      </c>
      <c r="M137" s="488">
        <f t="shared" si="2"/>
        <v>0.99629261415242909</v>
      </c>
      <c r="N137" s="490">
        <v>33</v>
      </c>
      <c r="O137" s="490">
        <v>33</v>
      </c>
      <c r="P137" s="487">
        <f t="shared" si="3"/>
        <v>1</v>
      </c>
      <c r="Q137" s="487">
        <v>9.0049499824415775E-4</v>
      </c>
      <c r="R137" s="487">
        <f t="shared" si="4"/>
        <v>0.99823542962322065</v>
      </c>
      <c r="S137" s="487">
        <f t="shared" si="5"/>
        <v>1.0017645703767792</v>
      </c>
      <c r="T137" s="490">
        <v>764</v>
      </c>
      <c r="U137" s="695">
        <v>760</v>
      </c>
      <c r="V137" s="674">
        <f t="shared" si="6"/>
        <v>0.99476439790575921</v>
      </c>
      <c r="W137" s="674">
        <v>9.0049499824415775E-4</v>
      </c>
      <c r="X137" s="674">
        <f t="shared" si="7"/>
        <v>0.99299982752897986</v>
      </c>
      <c r="Y137" s="674">
        <f t="shared" si="8"/>
        <v>0.99652896828253856</v>
      </c>
    </row>
    <row r="138" spans="1:25" x14ac:dyDescent="0.25">
      <c r="A138" s="85" t="s">
        <v>777</v>
      </c>
      <c r="B138" s="85" t="s">
        <v>29</v>
      </c>
      <c r="C138" s="14" t="s">
        <v>84</v>
      </c>
      <c r="D138" s="16" t="s">
        <v>123</v>
      </c>
      <c r="E138" s="490">
        <v>23</v>
      </c>
      <c r="F138" s="490">
        <v>431</v>
      </c>
      <c r="G138" s="505">
        <v>1</v>
      </c>
      <c r="H138" s="486">
        <v>431</v>
      </c>
      <c r="I138" s="486">
        <v>425</v>
      </c>
      <c r="J138" s="488">
        <f t="shared" si="0"/>
        <v>0.9860788863109049</v>
      </c>
      <c r="K138" s="488">
        <v>9.0049499824415775E-4</v>
      </c>
      <c r="L138" s="488">
        <f t="shared" si="1"/>
        <v>0.98431431593412555</v>
      </c>
      <c r="M138" s="488">
        <f t="shared" si="2"/>
        <v>0.98784345668768425</v>
      </c>
      <c r="N138" s="490">
        <v>27</v>
      </c>
      <c r="O138" s="490">
        <v>27</v>
      </c>
      <c r="P138" s="487">
        <f t="shared" si="3"/>
        <v>1</v>
      </c>
      <c r="Q138" s="487">
        <v>9.0049499824415775E-4</v>
      </c>
      <c r="R138" s="487">
        <f t="shared" si="4"/>
        <v>0.99823542962322065</v>
      </c>
      <c r="S138" s="487">
        <f t="shared" si="5"/>
        <v>1.0017645703767792</v>
      </c>
      <c r="T138" s="490">
        <v>458</v>
      </c>
      <c r="U138" s="695">
        <v>452</v>
      </c>
      <c r="V138" s="674">
        <f t="shared" si="6"/>
        <v>0.98689956331877726</v>
      </c>
      <c r="W138" s="674">
        <v>9.0049499824415775E-4</v>
      </c>
      <c r="X138" s="674">
        <f t="shared" si="7"/>
        <v>0.98513499294199791</v>
      </c>
      <c r="Y138" s="674">
        <f t="shared" si="8"/>
        <v>0.98866413369555661</v>
      </c>
    </row>
    <row r="139" spans="1:25" x14ac:dyDescent="0.25">
      <c r="A139" s="386" t="s">
        <v>777</v>
      </c>
      <c r="B139" s="95" t="s">
        <v>92</v>
      </c>
      <c r="C139" s="20" t="s">
        <v>84</v>
      </c>
      <c r="D139" s="20" t="s">
        <v>120</v>
      </c>
      <c r="E139" s="564">
        <v>25</v>
      </c>
      <c r="F139" s="564">
        <v>1162</v>
      </c>
      <c r="G139" s="506">
        <v>1</v>
      </c>
      <c r="H139" s="492">
        <v>1162</v>
      </c>
      <c r="I139" s="492">
        <v>1152</v>
      </c>
      <c r="J139" s="493">
        <f t="shared" si="0"/>
        <v>0.99139414802065406</v>
      </c>
      <c r="K139" s="493">
        <v>9.0049499824415775E-4</v>
      </c>
      <c r="L139" s="493">
        <f t="shared" si="1"/>
        <v>0.98962957764387471</v>
      </c>
      <c r="M139" s="493">
        <f t="shared" si="2"/>
        <v>0.99315871839743342</v>
      </c>
      <c r="N139" s="564">
        <v>60</v>
      </c>
      <c r="O139" s="564">
        <v>60</v>
      </c>
      <c r="P139" s="494">
        <f t="shared" si="3"/>
        <v>1</v>
      </c>
      <c r="Q139" s="494">
        <v>9.0049499824415775E-4</v>
      </c>
      <c r="R139" s="494">
        <f t="shared" si="4"/>
        <v>0.99823542962322065</v>
      </c>
      <c r="S139" s="494">
        <f t="shared" si="5"/>
        <v>1.0017645703767792</v>
      </c>
      <c r="T139" s="564">
        <v>1222</v>
      </c>
      <c r="U139" s="696">
        <v>1212</v>
      </c>
      <c r="V139" s="636">
        <f t="shared" si="6"/>
        <v>0.99181669394435357</v>
      </c>
      <c r="W139" s="636">
        <v>9.0049499824415775E-4</v>
      </c>
      <c r="X139" s="636">
        <f t="shared" si="7"/>
        <v>0.99005212356757422</v>
      </c>
      <c r="Y139" s="636">
        <f t="shared" si="8"/>
        <v>0.99358126432113292</v>
      </c>
    </row>
    <row r="140" spans="1:25" x14ac:dyDescent="0.25">
      <c r="A140" s="391" t="s">
        <v>777</v>
      </c>
      <c r="B140" s="86" t="s">
        <v>86</v>
      </c>
      <c r="C140" s="16" t="s">
        <v>89</v>
      </c>
      <c r="D140" s="16" t="s">
        <v>121</v>
      </c>
      <c r="E140" s="490">
        <v>57</v>
      </c>
      <c r="F140" s="490">
        <v>1605</v>
      </c>
      <c r="G140" s="505">
        <v>1</v>
      </c>
      <c r="H140" s="486">
        <v>1605</v>
      </c>
      <c r="I140" s="486">
        <v>1602</v>
      </c>
      <c r="J140" s="488">
        <f t="shared" si="0"/>
        <v>0.9981308411214953</v>
      </c>
      <c r="K140" s="488">
        <v>9.0049499824415775E-4</v>
      </c>
      <c r="L140" s="488">
        <f t="shared" si="1"/>
        <v>0.99636627074471595</v>
      </c>
      <c r="M140" s="488">
        <f t="shared" si="2"/>
        <v>0.99989541149827466</v>
      </c>
      <c r="N140" s="490">
        <v>65</v>
      </c>
      <c r="O140" s="490">
        <v>65</v>
      </c>
      <c r="P140" s="487">
        <f t="shared" si="3"/>
        <v>1</v>
      </c>
      <c r="Q140" s="487">
        <v>9.0049499824415775E-4</v>
      </c>
      <c r="R140" s="487">
        <f t="shared" si="4"/>
        <v>0.99823542962322065</v>
      </c>
      <c r="S140" s="487">
        <f t="shared" si="5"/>
        <v>1.0017645703767792</v>
      </c>
      <c r="T140" s="490">
        <v>1670</v>
      </c>
      <c r="U140" s="695">
        <v>1667</v>
      </c>
      <c r="V140" s="674">
        <f t="shared" si="6"/>
        <v>0.99820359281437121</v>
      </c>
      <c r="W140" s="674">
        <v>9.0049499824415775E-4</v>
      </c>
      <c r="X140" s="674">
        <f t="shared" si="7"/>
        <v>0.99643902243759186</v>
      </c>
      <c r="Y140" s="674">
        <f t="shared" si="8"/>
        <v>0.99996816319115056</v>
      </c>
    </row>
    <row r="141" spans="1:25" x14ac:dyDescent="0.25">
      <c r="A141" s="391" t="s">
        <v>777</v>
      </c>
      <c r="B141" s="86" t="s">
        <v>86</v>
      </c>
      <c r="C141" s="16" t="s">
        <v>91</v>
      </c>
      <c r="D141" s="16" t="s">
        <v>123</v>
      </c>
      <c r="E141" s="490">
        <v>24</v>
      </c>
      <c r="F141" s="490">
        <v>393</v>
      </c>
      <c r="G141" s="505">
        <v>1</v>
      </c>
      <c r="H141" s="486">
        <v>393</v>
      </c>
      <c r="I141" s="486">
        <v>359</v>
      </c>
      <c r="J141" s="488">
        <f t="shared" si="0"/>
        <v>0.91348600508905853</v>
      </c>
      <c r="K141" s="488">
        <v>9.0049499824415775E-4</v>
      </c>
      <c r="L141" s="488">
        <f t="shared" si="1"/>
        <v>0.91172143471227918</v>
      </c>
      <c r="M141" s="488">
        <f t="shared" si="2"/>
        <v>0.91525057546583788</v>
      </c>
      <c r="N141" s="490">
        <v>28</v>
      </c>
      <c r="O141" s="490">
        <v>28</v>
      </c>
      <c r="P141" s="487">
        <f t="shared" si="3"/>
        <v>1</v>
      </c>
      <c r="Q141" s="487">
        <v>9.0049499824415775E-4</v>
      </c>
      <c r="R141" s="487">
        <f t="shared" si="4"/>
        <v>0.99823542962322065</v>
      </c>
      <c r="S141" s="487">
        <f t="shared" si="5"/>
        <v>1.0017645703767792</v>
      </c>
      <c r="T141" s="490">
        <v>391</v>
      </c>
      <c r="U141" s="695">
        <v>387</v>
      </c>
      <c r="V141" s="674">
        <f t="shared" si="6"/>
        <v>0.98976982097186705</v>
      </c>
      <c r="W141" s="674">
        <v>9.0049499824415775E-4</v>
      </c>
      <c r="X141" s="674">
        <f t="shared" si="7"/>
        <v>0.9880052505950877</v>
      </c>
      <c r="Y141" s="674">
        <f t="shared" si="8"/>
        <v>0.9915343913486464</v>
      </c>
    </row>
    <row r="142" spans="1:25" x14ac:dyDescent="0.25">
      <c r="A142" s="386" t="s">
        <v>777</v>
      </c>
      <c r="B142" s="87" t="s">
        <v>86</v>
      </c>
      <c r="C142" s="20" t="s">
        <v>84</v>
      </c>
      <c r="D142" s="17" t="s">
        <v>121</v>
      </c>
      <c r="E142" s="564">
        <v>75</v>
      </c>
      <c r="F142" s="564">
        <v>2798</v>
      </c>
      <c r="G142" s="506">
        <v>1</v>
      </c>
      <c r="H142" s="492">
        <v>2798</v>
      </c>
      <c r="I142" s="492">
        <v>2790</v>
      </c>
      <c r="J142" s="493">
        <f t="shared" si="0"/>
        <v>0.99714081486776274</v>
      </c>
      <c r="K142" s="493">
        <v>9.0049499824415775E-4</v>
      </c>
      <c r="L142" s="493">
        <f t="shared" si="1"/>
        <v>0.99537624449098339</v>
      </c>
      <c r="M142" s="493">
        <f t="shared" si="2"/>
        <v>0.99890538524454209</v>
      </c>
      <c r="N142" s="564">
        <v>152</v>
      </c>
      <c r="O142" s="564">
        <v>152</v>
      </c>
      <c r="P142" s="494">
        <f t="shared" si="3"/>
        <v>1</v>
      </c>
      <c r="Q142" s="494">
        <v>9.0049499824415775E-4</v>
      </c>
      <c r="R142" s="494">
        <f t="shared" si="4"/>
        <v>0.99823542962322065</v>
      </c>
      <c r="S142" s="494">
        <f t="shared" si="5"/>
        <v>1.0017645703767792</v>
      </c>
      <c r="T142" s="564">
        <v>2950</v>
      </c>
      <c r="U142" s="696">
        <v>2942</v>
      </c>
      <c r="V142" s="636">
        <f t="shared" si="6"/>
        <v>0.99728813559322038</v>
      </c>
      <c r="W142" s="636">
        <v>9.0049499824415775E-4</v>
      </c>
      <c r="X142" s="636">
        <f t="shared" si="7"/>
        <v>0.99552356521644103</v>
      </c>
      <c r="Y142" s="636">
        <f t="shared" si="8"/>
        <v>0.99905270596999973</v>
      </c>
    </row>
    <row r="143" spans="1:25" x14ac:dyDescent="0.25">
      <c r="A143" s="386" t="s">
        <v>777</v>
      </c>
      <c r="B143" s="87" t="s">
        <v>86</v>
      </c>
      <c r="C143" s="20" t="s">
        <v>84</v>
      </c>
      <c r="D143" s="17" t="s">
        <v>123</v>
      </c>
      <c r="E143" s="564">
        <v>59</v>
      </c>
      <c r="F143" s="564">
        <v>756</v>
      </c>
      <c r="G143" s="506">
        <v>1</v>
      </c>
      <c r="H143" s="492">
        <v>756</v>
      </c>
      <c r="I143" s="492">
        <v>747</v>
      </c>
      <c r="J143" s="493">
        <f t="shared" si="0"/>
        <v>0.98809523809523814</v>
      </c>
      <c r="K143" s="493">
        <v>9.0049499824415775E-4</v>
      </c>
      <c r="L143" s="493">
        <f t="shared" si="1"/>
        <v>0.98633066771845879</v>
      </c>
      <c r="M143" s="493">
        <f t="shared" si="2"/>
        <v>0.98985980847201749</v>
      </c>
      <c r="N143" s="564">
        <v>36</v>
      </c>
      <c r="O143" s="564">
        <v>36</v>
      </c>
      <c r="P143" s="494">
        <f t="shared" si="3"/>
        <v>1</v>
      </c>
      <c r="Q143" s="494">
        <v>9.0049499824415775E-4</v>
      </c>
      <c r="R143" s="494">
        <f t="shared" si="4"/>
        <v>0.99823542962322065</v>
      </c>
      <c r="S143" s="494">
        <f t="shared" si="5"/>
        <v>1.0017645703767792</v>
      </c>
      <c r="T143" s="564">
        <v>792</v>
      </c>
      <c r="U143" s="696">
        <v>783</v>
      </c>
      <c r="V143" s="636">
        <f t="shared" si="6"/>
        <v>0.98863636363636365</v>
      </c>
      <c r="W143" s="636">
        <v>9.0049499824415775E-4</v>
      </c>
      <c r="X143" s="636">
        <f t="shared" si="7"/>
        <v>0.9868717932595843</v>
      </c>
      <c r="Y143" s="636">
        <f t="shared" si="8"/>
        <v>0.990400934013143</v>
      </c>
    </row>
    <row r="144" spans="1:25" x14ac:dyDescent="0.25">
      <c r="A144" s="386" t="s">
        <v>777</v>
      </c>
      <c r="B144" s="87" t="s">
        <v>86</v>
      </c>
      <c r="C144" s="17" t="s">
        <v>89</v>
      </c>
      <c r="D144" s="20" t="s">
        <v>120</v>
      </c>
      <c r="E144" s="564">
        <v>62</v>
      </c>
      <c r="F144" s="564">
        <v>1998</v>
      </c>
      <c r="G144" s="506">
        <v>1</v>
      </c>
      <c r="H144" s="492">
        <v>1998</v>
      </c>
      <c r="I144" s="492">
        <v>1990</v>
      </c>
      <c r="J144" s="493">
        <f t="shared" si="0"/>
        <v>0.99599599599599598</v>
      </c>
      <c r="K144" s="493">
        <v>9.0049499824415775E-4</v>
      </c>
      <c r="L144" s="493">
        <f t="shared" si="1"/>
        <v>0.99423142561921662</v>
      </c>
      <c r="M144" s="493">
        <f t="shared" si="2"/>
        <v>0.99776056637277533</v>
      </c>
      <c r="N144" s="564">
        <v>73</v>
      </c>
      <c r="O144" s="564">
        <v>73</v>
      </c>
      <c r="P144" s="494">
        <f t="shared" si="3"/>
        <v>1</v>
      </c>
      <c r="Q144" s="494">
        <v>9.0049499824415775E-4</v>
      </c>
      <c r="R144" s="494">
        <f t="shared" si="4"/>
        <v>0.99823542962322065</v>
      </c>
      <c r="S144" s="494">
        <f t="shared" si="5"/>
        <v>1.0017645703767792</v>
      </c>
      <c r="T144" s="564">
        <v>2071</v>
      </c>
      <c r="U144" s="696">
        <v>2063</v>
      </c>
      <c r="V144" s="636">
        <f t="shared" si="6"/>
        <v>0.99613713182037666</v>
      </c>
      <c r="W144" s="636">
        <v>9.0049499824415775E-4</v>
      </c>
      <c r="X144" s="636">
        <f t="shared" si="7"/>
        <v>0.99437256144359731</v>
      </c>
      <c r="Y144" s="636">
        <f t="shared" si="8"/>
        <v>0.99790170219715602</v>
      </c>
    </row>
    <row r="145" spans="1:25" x14ac:dyDescent="0.25">
      <c r="A145" s="387" t="s">
        <v>777</v>
      </c>
      <c r="B145" s="90" t="s">
        <v>86</v>
      </c>
      <c r="C145" s="97" t="s">
        <v>91</v>
      </c>
      <c r="D145" s="109" t="s">
        <v>120</v>
      </c>
      <c r="E145" s="683">
        <v>37</v>
      </c>
      <c r="F145" s="683">
        <v>1556</v>
      </c>
      <c r="G145" s="735">
        <v>1</v>
      </c>
      <c r="H145" s="839">
        <v>1556</v>
      </c>
      <c r="I145" s="839">
        <v>1547</v>
      </c>
      <c r="J145" s="709">
        <f t="shared" si="0"/>
        <v>0.99421593830334187</v>
      </c>
      <c r="K145" s="709">
        <v>9.0049499824415775E-4</v>
      </c>
      <c r="L145" s="709">
        <f t="shared" si="1"/>
        <v>0.99245136792656252</v>
      </c>
      <c r="M145" s="709">
        <f t="shared" si="2"/>
        <v>0.99598050868012122</v>
      </c>
      <c r="N145" s="683">
        <v>115</v>
      </c>
      <c r="O145" s="683">
        <v>115</v>
      </c>
      <c r="P145" s="707">
        <f t="shared" si="3"/>
        <v>1</v>
      </c>
      <c r="Q145" s="707">
        <v>9.0049499824415775E-4</v>
      </c>
      <c r="R145" s="707">
        <f t="shared" si="4"/>
        <v>0.99823542962322065</v>
      </c>
      <c r="S145" s="707">
        <f t="shared" si="5"/>
        <v>1.0017645703767792</v>
      </c>
      <c r="T145" s="683">
        <v>1671</v>
      </c>
      <c r="U145" s="702">
        <v>1662</v>
      </c>
      <c r="V145" s="720">
        <f t="shared" si="6"/>
        <v>0.99461400359066432</v>
      </c>
      <c r="W145" s="720">
        <v>9.0049499824415775E-4</v>
      </c>
      <c r="X145" s="720">
        <f t="shared" si="7"/>
        <v>0.99284943321388497</v>
      </c>
      <c r="Y145" s="720">
        <f t="shared" si="8"/>
        <v>0.99637857396744367</v>
      </c>
    </row>
    <row r="146" spans="1:25" x14ac:dyDescent="0.25">
      <c r="A146" s="399" t="s">
        <v>777</v>
      </c>
      <c r="B146" s="106" t="s">
        <v>86</v>
      </c>
      <c r="C146" s="106" t="s">
        <v>84</v>
      </c>
      <c r="D146" s="106" t="s">
        <v>120</v>
      </c>
      <c r="E146" s="565">
        <v>76</v>
      </c>
      <c r="F146" s="565">
        <v>3554</v>
      </c>
      <c r="G146" s="737">
        <v>1</v>
      </c>
      <c r="H146" s="241">
        <v>3554</v>
      </c>
      <c r="I146" s="241">
        <v>3537</v>
      </c>
      <c r="J146" s="540">
        <f t="shared" si="0"/>
        <v>0.99521665728756326</v>
      </c>
      <c r="K146" s="540">
        <v>9.0049499824415775E-4</v>
      </c>
      <c r="L146" s="540">
        <f t="shared" si="1"/>
        <v>0.9934520869107839</v>
      </c>
      <c r="M146" s="540">
        <f t="shared" si="2"/>
        <v>0.99698122766434261</v>
      </c>
      <c r="N146" s="565">
        <v>188</v>
      </c>
      <c r="O146" s="565">
        <v>188</v>
      </c>
      <c r="P146" s="538">
        <f t="shared" si="3"/>
        <v>1</v>
      </c>
      <c r="Q146" s="538">
        <v>9.0049499824415775E-4</v>
      </c>
      <c r="R146" s="538">
        <f t="shared" si="4"/>
        <v>0.99823542962322065</v>
      </c>
      <c r="S146" s="538">
        <f t="shared" si="5"/>
        <v>1.0017645703767792</v>
      </c>
      <c r="T146" s="565">
        <v>3742</v>
      </c>
      <c r="U146" s="565">
        <v>3725</v>
      </c>
      <c r="V146" s="638">
        <f t="shared" si="6"/>
        <v>0.99545697487974349</v>
      </c>
      <c r="W146" s="638">
        <v>9.0049499824415775E-4</v>
      </c>
      <c r="X146" s="638">
        <f t="shared" si="7"/>
        <v>0.99369240450296414</v>
      </c>
      <c r="Y146" s="638">
        <f t="shared" si="8"/>
        <v>0.99722154525652285</v>
      </c>
    </row>
    <row r="147" spans="1:25" x14ac:dyDescent="0.25">
      <c r="A147" s="465" t="s">
        <v>807</v>
      </c>
      <c r="B147" s="465" t="s">
        <v>26</v>
      </c>
      <c r="C147" s="466" t="s">
        <v>25</v>
      </c>
      <c r="D147" s="467" t="s">
        <v>119</v>
      </c>
      <c r="E147" s="586">
        <v>13</v>
      </c>
      <c r="F147" s="586">
        <v>209</v>
      </c>
      <c r="G147" s="595">
        <v>2.3688606604525E-2</v>
      </c>
      <c r="H147" s="483">
        <v>204</v>
      </c>
      <c r="I147" s="483">
        <v>204</v>
      </c>
      <c r="J147" s="484">
        <v>1</v>
      </c>
      <c r="K147" s="484" t="s">
        <v>445</v>
      </c>
      <c r="L147" s="484" t="s">
        <v>445</v>
      </c>
      <c r="M147" s="484" t="s">
        <v>445</v>
      </c>
      <c r="N147" s="586">
        <v>26</v>
      </c>
      <c r="O147" s="586">
        <v>26</v>
      </c>
      <c r="P147" s="484">
        <v>1</v>
      </c>
      <c r="Q147" s="484" t="s">
        <v>445</v>
      </c>
      <c r="R147" s="484" t="s">
        <v>445</v>
      </c>
      <c r="S147" s="484" t="s">
        <v>445</v>
      </c>
      <c r="T147" s="586">
        <v>230</v>
      </c>
      <c r="U147" s="586">
        <v>230</v>
      </c>
      <c r="V147" s="484">
        <v>1</v>
      </c>
      <c r="W147" s="484" t="s">
        <v>445</v>
      </c>
      <c r="X147" s="484" t="s">
        <v>445</v>
      </c>
      <c r="Y147" s="484" t="s">
        <v>445</v>
      </c>
    </row>
    <row r="148" spans="1:25" x14ac:dyDescent="0.25">
      <c r="A148" s="465" t="s">
        <v>807</v>
      </c>
      <c r="B148" s="465" t="s">
        <v>26</v>
      </c>
      <c r="C148" s="466" t="s">
        <v>87</v>
      </c>
      <c r="D148" s="467" t="s">
        <v>119</v>
      </c>
      <c r="E148" s="586">
        <v>11</v>
      </c>
      <c r="F148" s="586">
        <v>122</v>
      </c>
      <c r="G148" s="595">
        <v>8.0900991064809941E-3</v>
      </c>
      <c r="H148" s="483">
        <v>118</v>
      </c>
      <c r="I148" s="483">
        <v>118</v>
      </c>
      <c r="J148" s="484">
        <v>1</v>
      </c>
      <c r="K148" s="484" t="s">
        <v>445</v>
      </c>
      <c r="L148" s="484" t="s">
        <v>445</v>
      </c>
      <c r="M148" s="484" t="s">
        <v>445</v>
      </c>
      <c r="N148" s="586">
        <v>26</v>
      </c>
      <c r="O148" s="586">
        <v>26</v>
      </c>
      <c r="P148" s="484">
        <v>1</v>
      </c>
      <c r="Q148" s="484" t="s">
        <v>445</v>
      </c>
      <c r="R148" s="484" t="s">
        <v>445</v>
      </c>
      <c r="S148" s="484" t="s">
        <v>445</v>
      </c>
      <c r="T148" s="586">
        <v>144</v>
      </c>
      <c r="U148" s="586">
        <v>144</v>
      </c>
      <c r="V148" s="484">
        <v>1</v>
      </c>
      <c r="W148" s="484" t="s">
        <v>445</v>
      </c>
      <c r="X148" s="484" t="s">
        <v>445</v>
      </c>
      <c r="Y148" s="484" t="s">
        <v>445</v>
      </c>
    </row>
    <row r="149" spans="1:25" x14ac:dyDescent="0.25">
      <c r="A149" s="122" t="s">
        <v>807</v>
      </c>
      <c r="B149" s="122" t="s">
        <v>26</v>
      </c>
      <c r="C149" s="455" t="s">
        <v>84</v>
      </c>
      <c r="D149" s="468" t="s">
        <v>121</v>
      </c>
      <c r="E149" s="490">
        <v>16</v>
      </c>
      <c r="F149" s="490">
        <v>331</v>
      </c>
      <c r="G149" s="503">
        <v>3.1778705711005995E-2</v>
      </c>
      <c r="H149" s="486">
        <v>322</v>
      </c>
      <c r="I149" s="486">
        <v>322</v>
      </c>
      <c r="J149" s="487">
        <v>1</v>
      </c>
      <c r="K149" s="487" t="s">
        <v>445</v>
      </c>
      <c r="L149" s="487" t="s">
        <v>445</v>
      </c>
      <c r="M149" s="487" t="s">
        <v>445</v>
      </c>
      <c r="N149" s="490">
        <v>52</v>
      </c>
      <c r="O149" s="490">
        <v>52</v>
      </c>
      <c r="P149" s="487">
        <v>1</v>
      </c>
      <c r="Q149" s="487" t="s">
        <v>445</v>
      </c>
      <c r="R149" s="487" t="s">
        <v>445</v>
      </c>
      <c r="S149" s="487" t="s">
        <v>445</v>
      </c>
      <c r="T149" s="490">
        <v>374</v>
      </c>
      <c r="U149" s="490">
        <v>374</v>
      </c>
      <c r="V149" s="487">
        <v>1</v>
      </c>
      <c r="W149" s="487" t="s">
        <v>445</v>
      </c>
      <c r="X149" s="487" t="s">
        <v>445</v>
      </c>
      <c r="Y149" s="487" t="s">
        <v>445</v>
      </c>
    </row>
    <row r="150" spans="1:25" x14ac:dyDescent="0.25">
      <c r="A150" s="465" t="s">
        <v>807</v>
      </c>
      <c r="B150" s="465" t="s">
        <v>28</v>
      </c>
      <c r="C150" s="466" t="s">
        <v>25</v>
      </c>
      <c r="D150" s="467" t="s">
        <v>119</v>
      </c>
      <c r="E150" s="825"/>
      <c r="F150" s="586"/>
      <c r="G150" s="595">
        <v>0.34664865041779253</v>
      </c>
      <c r="H150" s="483">
        <v>369</v>
      </c>
      <c r="I150" s="483">
        <v>369</v>
      </c>
      <c r="J150" s="484">
        <v>1</v>
      </c>
      <c r="K150" s="484" t="s">
        <v>445</v>
      </c>
      <c r="L150" s="484" t="s">
        <v>445</v>
      </c>
      <c r="M150" s="484" t="s">
        <v>445</v>
      </c>
      <c r="N150" s="586">
        <v>37</v>
      </c>
      <c r="O150" s="586">
        <v>37</v>
      </c>
      <c r="P150" s="484">
        <v>1</v>
      </c>
      <c r="Q150" s="484" t="s">
        <v>445</v>
      </c>
      <c r="R150" s="484" t="s">
        <v>445</v>
      </c>
      <c r="S150" s="484" t="s">
        <v>445</v>
      </c>
      <c r="T150" s="586">
        <v>406</v>
      </c>
      <c r="U150" s="586">
        <v>406</v>
      </c>
      <c r="V150" s="484">
        <v>1</v>
      </c>
      <c r="W150" s="484" t="s">
        <v>445</v>
      </c>
      <c r="X150" s="484" t="s">
        <v>445</v>
      </c>
      <c r="Y150" s="484" t="s">
        <v>445</v>
      </c>
    </row>
    <row r="151" spans="1:25" x14ac:dyDescent="0.25">
      <c r="A151" s="465" t="s">
        <v>807</v>
      </c>
      <c r="B151" s="465" t="s">
        <v>28</v>
      </c>
      <c r="C151" s="466" t="s">
        <v>25</v>
      </c>
      <c r="D151" s="467" t="s">
        <v>122</v>
      </c>
      <c r="E151" s="825"/>
      <c r="F151" s="586"/>
      <c r="G151" s="595">
        <v>6.7764904500188225E-2</v>
      </c>
      <c r="H151" s="483">
        <v>74</v>
      </c>
      <c r="I151" s="483">
        <v>74</v>
      </c>
      <c r="J151" s="484">
        <v>1</v>
      </c>
      <c r="K151" s="484" t="s">
        <v>445</v>
      </c>
      <c r="L151" s="484" t="s">
        <v>445</v>
      </c>
      <c r="M151" s="484" t="s">
        <v>445</v>
      </c>
      <c r="N151" s="586">
        <v>1</v>
      </c>
      <c r="O151" s="586">
        <v>1</v>
      </c>
      <c r="P151" s="484"/>
      <c r="Q151" s="484" t="s">
        <v>445</v>
      </c>
      <c r="R151" s="484" t="s">
        <v>445</v>
      </c>
      <c r="S151" s="484" t="s">
        <v>445</v>
      </c>
      <c r="T151" s="586">
        <v>75</v>
      </c>
      <c r="U151" s="586">
        <v>75</v>
      </c>
      <c r="V151" s="484">
        <v>1</v>
      </c>
      <c r="W151" s="484" t="s">
        <v>445</v>
      </c>
      <c r="X151" s="484" t="s">
        <v>445</v>
      </c>
      <c r="Y151" s="484" t="s">
        <v>445</v>
      </c>
    </row>
    <row r="152" spans="1:25" x14ac:dyDescent="0.25">
      <c r="A152" s="122" t="s">
        <v>807</v>
      </c>
      <c r="B152" s="122" t="s">
        <v>28</v>
      </c>
      <c r="C152" s="468" t="s">
        <v>89</v>
      </c>
      <c r="D152" s="455" t="s">
        <v>120</v>
      </c>
      <c r="E152" s="490">
        <v>19</v>
      </c>
      <c r="F152" s="490">
        <v>474</v>
      </c>
      <c r="G152" s="503">
        <v>0.41441355491798082</v>
      </c>
      <c r="H152" s="486">
        <v>443</v>
      </c>
      <c r="I152" s="486">
        <v>443</v>
      </c>
      <c r="J152" s="487">
        <v>1</v>
      </c>
      <c r="K152" s="487" t="s">
        <v>445</v>
      </c>
      <c r="L152" s="487" t="s">
        <v>445</v>
      </c>
      <c r="M152" s="487" t="s">
        <v>445</v>
      </c>
      <c r="N152" s="490">
        <v>38</v>
      </c>
      <c r="O152" s="490">
        <v>38</v>
      </c>
      <c r="P152" s="487">
        <v>1</v>
      </c>
      <c r="Q152" s="487" t="s">
        <v>445</v>
      </c>
      <c r="R152" s="487" t="s">
        <v>445</v>
      </c>
      <c r="S152" s="487" t="s">
        <v>445</v>
      </c>
      <c r="T152" s="490">
        <v>481</v>
      </c>
      <c r="U152" s="490">
        <v>481</v>
      </c>
      <c r="V152" s="487">
        <v>1</v>
      </c>
      <c r="W152" s="487" t="s">
        <v>445</v>
      </c>
      <c r="X152" s="487" t="s">
        <v>445</v>
      </c>
      <c r="Y152" s="487" t="s">
        <v>445</v>
      </c>
    </row>
    <row r="153" spans="1:25" x14ac:dyDescent="0.25">
      <c r="A153" s="465" t="s">
        <v>807</v>
      </c>
      <c r="B153" s="465" t="s">
        <v>28</v>
      </c>
      <c r="C153" s="466" t="s">
        <v>87</v>
      </c>
      <c r="D153" s="467" t="s">
        <v>119</v>
      </c>
      <c r="E153" s="825"/>
      <c r="F153" s="586"/>
      <c r="G153" s="595">
        <v>0.14588443291306408</v>
      </c>
      <c r="H153" s="483">
        <v>201</v>
      </c>
      <c r="I153" s="483">
        <v>201</v>
      </c>
      <c r="J153" s="484">
        <v>1</v>
      </c>
      <c r="K153" s="484" t="s">
        <v>445</v>
      </c>
      <c r="L153" s="484" t="s">
        <v>445</v>
      </c>
      <c r="M153" s="484" t="s">
        <v>445</v>
      </c>
      <c r="N153" s="586">
        <v>29</v>
      </c>
      <c r="O153" s="586">
        <v>29</v>
      </c>
      <c r="P153" s="484">
        <v>1</v>
      </c>
      <c r="Q153" s="484" t="s">
        <v>445</v>
      </c>
      <c r="R153" s="484" t="s">
        <v>445</v>
      </c>
      <c r="S153" s="484" t="s">
        <v>445</v>
      </c>
      <c r="T153" s="586">
        <v>230</v>
      </c>
      <c r="U153" s="586">
        <v>230</v>
      </c>
      <c r="V153" s="484">
        <v>1</v>
      </c>
      <c r="W153" s="484" t="s">
        <v>445</v>
      </c>
      <c r="X153" s="484" t="s">
        <v>445</v>
      </c>
      <c r="Y153" s="484" t="s">
        <v>445</v>
      </c>
    </row>
    <row r="154" spans="1:25" x14ac:dyDescent="0.25">
      <c r="A154" s="465" t="s">
        <v>807</v>
      </c>
      <c r="B154" s="465" t="s">
        <v>28</v>
      </c>
      <c r="C154" s="466" t="s">
        <v>87</v>
      </c>
      <c r="D154" s="467" t="s">
        <v>122</v>
      </c>
      <c r="E154" s="825"/>
      <c r="F154" s="586"/>
      <c r="G154" s="595">
        <v>2.3482992737560361E-2</v>
      </c>
      <c r="H154" s="483">
        <v>37</v>
      </c>
      <c r="I154" s="483">
        <v>37</v>
      </c>
      <c r="J154" s="484">
        <v>1</v>
      </c>
      <c r="K154" s="484" t="s">
        <v>445</v>
      </c>
      <c r="L154" s="484" t="s">
        <v>445</v>
      </c>
      <c r="M154" s="484" t="s">
        <v>445</v>
      </c>
      <c r="N154" s="586">
        <v>4</v>
      </c>
      <c r="O154" s="586">
        <v>4</v>
      </c>
      <c r="P154" s="484"/>
      <c r="Q154" s="484" t="s">
        <v>445</v>
      </c>
      <c r="R154" s="484" t="s">
        <v>445</v>
      </c>
      <c r="S154" s="484" t="s">
        <v>445</v>
      </c>
      <c r="T154" s="586">
        <v>41</v>
      </c>
      <c r="U154" s="586">
        <v>41</v>
      </c>
      <c r="V154" s="484">
        <v>1</v>
      </c>
      <c r="W154" s="484" t="s">
        <v>445</v>
      </c>
      <c r="X154" s="484" t="s">
        <v>445</v>
      </c>
      <c r="Y154" s="484" t="s">
        <v>445</v>
      </c>
    </row>
    <row r="155" spans="1:25" x14ac:dyDescent="0.25">
      <c r="A155" s="122" t="s">
        <v>807</v>
      </c>
      <c r="B155" s="122" t="s">
        <v>28</v>
      </c>
      <c r="C155" s="468" t="s">
        <v>91</v>
      </c>
      <c r="D155" s="455" t="s">
        <v>120</v>
      </c>
      <c r="E155" s="490">
        <v>10</v>
      </c>
      <c r="F155" s="490">
        <v>242</v>
      </c>
      <c r="G155" s="503">
        <v>0.16936742565062429</v>
      </c>
      <c r="H155" s="486">
        <v>238</v>
      </c>
      <c r="I155" s="486">
        <v>238</v>
      </c>
      <c r="J155" s="487">
        <v>1</v>
      </c>
      <c r="K155" s="487" t="s">
        <v>445</v>
      </c>
      <c r="L155" s="487" t="s">
        <v>445</v>
      </c>
      <c r="M155" s="487" t="s">
        <v>445</v>
      </c>
      <c r="N155" s="490">
        <v>33</v>
      </c>
      <c r="O155" s="490">
        <v>33</v>
      </c>
      <c r="P155" s="487">
        <v>1</v>
      </c>
      <c r="Q155" s="487" t="s">
        <v>445</v>
      </c>
      <c r="R155" s="487" t="s">
        <v>445</v>
      </c>
      <c r="S155" s="487" t="s">
        <v>445</v>
      </c>
      <c r="T155" s="490">
        <v>271</v>
      </c>
      <c r="U155" s="490">
        <v>271</v>
      </c>
      <c r="V155" s="487">
        <v>1</v>
      </c>
      <c r="W155" s="487" t="s">
        <v>445</v>
      </c>
      <c r="X155" s="487" t="s">
        <v>445</v>
      </c>
      <c r="Y155" s="487" t="s">
        <v>445</v>
      </c>
    </row>
    <row r="156" spans="1:25" x14ac:dyDescent="0.25">
      <c r="A156" s="122" t="s">
        <v>807</v>
      </c>
      <c r="B156" s="122" t="s">
        <v>28</v>
      </c>
      <c r="C156" s="455" t="s">
        <v>84</v>
      </c>
      <c r="D156" s="468" t="s">
        <v>121</v>
      </c>
      <c r="E156" s="826"/>
      <c r="F156" s="490"/>
      <c r="G156" s="503">
        <v>0.4925330833308566</v>
      </c>
      <c r="H156" s="486">
        <v>570</v>
      </c>
      <c r="I156" s="486">
        <v>570</v>
      </c>
      <c r="J156" s="487">
        <v>1</v>
      </c>
      <c r="K156" s="487" t="s">
        <v>445</v>
      </c>
      <c r="L156" s="487" t="s">
        <v>445</v>
      </c>
      <c r="M156" s="487" t="s">
        <v>445</v>
      </c>
      <c r="N156" s="490">
        <v>66</v>
      </c>
      <c r="O156" s="490">
        <v>66</v>
      </c>
      <c r="P156" s="487">
        <v>1</v>
      </c>
      <c r="Q156" s="487" t="s">
        <v>445</v>
      </c>
      <c r="R156" s="487" t="s">
        <v>445</v>
      </c>
      <c r="S156" s="487" t="s">
        <v>445</v>
      </c>
      <c r="T156" s="490">
        <v>636</v>
      </c>
      <c r="U156" s="490">
        <v>636</v>
      </c>
      <c r="V156" s="487">
        <v>1</v>
      </c>
      <c r="W156" s="487" t="s">
        <v>445</v>
      </c>
      <c r="X156" s="487" t="s">
        <v>445</v>
      </c>
      <c r="Y156" s="487" t="s">
        <v>445</v>
      </c>
    </row>
    <row r="157" spans="1:25" x14ac:dyDescent="0.25">
      <c r="A157" s="122" t="s">
        <v>807</v>
      </c>
      <c r="B157" s="122" t="s">
        <v>28</v>
      </c>
      <c r="C157" s="455" t="s">
        <v>84</v>
      </c>
      <c r="D157" s="468" t="s">
        <v>123</v>
      </c>
      <c r="E157" s="826"/>
      <c r="F157" s="490"/>
      <c r="G157" s="503">
        <v>9.1247897237748649E-2</v>
      </c>
      <c r="H157" s="486">
        <v>111</v>
      </c>
      <c r="I157" s="486">
        <v>111</v>
      </c>
      <c r="J157" s="487">
        <v>1</v>
      </c>
      <c r="K157" s="487" t="s">
        <v>445</v>
      </c>
      <c r="L157" s="487" t="s">
        <v>445</v>
      </c>
      <c r="M157" s="487" t="s">
        <v>445</v>
      </c>
      <c r="N157" s="490">
        <v>5</v>
      </c>
      <c r="O157" s="490">
        <v>5</v>
      </c>
      <c r="P157" s="487"/>
      <c r="Q157" s="487" t="s">
        <v>445</v>
      </c>
      <c r="R157" s="487" t="s">
        <v>445</v>
      </c>
      <c r="S157" s="487" t="s">
        <v>445</v>
      </c>
      <c r="T157" s="490">
        <v>116</v>
      </c>
      <c r="U157" s="490">
        <v>116</v>
      </c>
      <c r="V157" s="487">
        <v>1</v>
      </c>
      <c r="W157" s="487" t="s">
        <v>445</v>
      </c>
      <c r="X157" s="487" t="s">
        <v>445</v>
      </c>
      <c r="Y157" s="487" t="s">
        <v>445</v>
      </c>
    </row>
    <row r="158" spans="1:25" x14ac:dyDescent="0.25">
      <c r="A158" s="464" t="s">
        <v>807</v>
      </c>
      <c r="B158" s="457" t="s">
        <v>38</v>
      </c>
      <c r="C158" s="458" t="s">
        <v>84</v>
      </c>
      <c r="D158" s="458" t="s">
        <v>120</v>
      </c>
      <c r="E158" s="564">
        <v>22</v>
      </c>
      <c r="F158" s="564">
        <v>716</v>
      </c>
      <c r="G158" s="504">
        <v>0.58378098056860495</v>
      </c>
      <c r="H158" s="492">
        <v>681</v>
      </c>
      <c r="I158" s="492">
        <v>681</v>
      </c>
      <c r="J158" s="494">
        <v>1</v>
      </c>
      <c r="K158" s="494" t="s">
        <v>445</v>
      </c>
      <c r="L158" s="494" t="s">
        <v>445</v>
      </c>
      <c r="M158" s="494" t="s">
        <v>445</v>
      </c>
      <c r="N158" s="564">
        <v>71</v>
      </c>
      <c r="O158" s="564">
        <v>71</v>
      </c>
      <c r="P158" s="494">
        <v>1</v>
      </c>
      <c r="Q158" s="494" t="s">
        <v>445</v>
      </c>
      <c r="R158" s="494" t="s">
        <v>445</v>
      </c>
      <c r="S158" s="494" t="s">
        <v>445</v>
      </c>
      <c r="T158" s="564">
        <v>752</v>
      </c>
      <c r="U158" s="564">
        <v>752</v>
      </c>
      <c r="V158" s="494">
        <v>1</v>
      </c>
      <c r="W158" s="494" t="s">
        <v>445</v>
      </c>
      <c r="X158" s="494" t="s">
        <v>445</v>
      </c>
      <c r="Y158" s="494" t="s">
        <v>445</v>
      </c>
    </row>
    <row r="159" spans="1:25" x14ac:dyDescent="0.25">
      <c r="A159" s="465" t="s">
        <v>807</v>
      </c>
      <c r="B159" s="465" t="s">
        <v>29</v>
      </c>
      <c r="C159" s="466" t="s">
        <v>25</v>
      </c>
      <c r="D159" s="467" t="s">
        <v>119</v>
      </c>
      <c r="E159" s="825"/>
      <c r="F159" s="586"/>
      <c r="G159" s="595">
        <v>0.20826875181250973</v>
      </c>
      <c r="H159" s="483">
        <v>655</v>
      </c>
      <c r="I159" s="483">
        <v>655</v>
      </c>
      <c r="J159" s="484">
        <v>1</v>
      </c>
      <c r="K159" s="484" t="s">
        <v>445</v>
      </c>
      <c r="L159" s="484" t="s">
        <v>445</v>
      </c>
      <c r="M159" s="484" t="s">
        <v>445</v>
      </c>
      <c r="N159" s="586">
        <v>43</v>
      </c>
      <c r="O159" s="586">
        <v>43</v>
      </c>
      <c r="P159" s="484">
        <v>1</v>
      </c>
      <c r="Q159" s="484" t="s">
        <v>445</v>
      </c>
      <c r="R159" s="484" t="s">
        <v>445</v>
      </c>
      <c r="S159" s="484" t="s">
        <v>445</v>
      </c>
      <c r="T159" s="586">
        <v>698</v>
      </c>
      <c r="U159" s="586">
        <v>698</v>
      </c>
      <c r="V159" s="484">
        <v>1</v>
      </c>
      <c r="W159" s="484" t="s">
        <v>445</v>
      </c>
      <c r="X159" s="484" t="s">
        <v>445</v>
      </c>
      <c r="Y159" s="484" t="s">
        <v>445</v>
      </c>
    </row>
    <row r="160" spans="1:25" x14ac:dyDescent="0.25">
      <c r="A160" s="465" t="s">
        <v>807</v>
      </c>
      <c r="B160" s="465" t="s">
        <v>29</v>
      </c>
      <c r="C160" s="466" t="s">
        <v>25</v>
      </c>
      <c r="D160" s="467" t="s">
        <v>122</v>
      </c>
      <c r="E160" s="825"/>
      <c r="F160" s="586"/>
      <c r="G160" s="595">
        <v>8.4643930195158715E-2</v>
      </c>
      <c r="H160" s="483">
        <v>231</v>
      </c>
      <c r="I160" s="483">
        <v>227</v>
      </c>
      <c r="J160" s="484">
        <v>0.97867073031403118</v>
      </c>
      <c r="K160" s="484">
        <v>1.0011017606492822E-2</v>
      </c>
      <c r="L160" s="484">
        <v>0.95195214389268101</v>
      </c>
      <c r="M160" s="484">
        <v>0.99231549523923535</v>
      </c>
      <c r="N160" s="586">
        <v>17</v>
      </c>
      <c r="O160" s="586">
        <v>16</v>
      </c>
      <c r="P160" s="484">
        <v>0.93482309124767227</v>
      </c>
      <c r="Q160" s="484">
        <v>6.232619338010785E-2</v>
      </c>
      <c r="R160" s="484">
        <v>0.73642649214388822</v>
      </c>
      <c r="S160" s="484">
        <v>0.99270603078338693</v>
      </c>
      <c r="T160" s="586">
        <v>248</v>
      </c>
      <c r="U160" s="586">
        <v>243</v>
      </c>
      <c r="V160" s="716">
        <v>0.97569818505735018</v>
      </c>
      <c r="W160" s="716">
        <v>1.0289632075763827E-2</v>
      </c>
      <c r="X160" s="716">
        <v>0.94902386717264231</v>
      </c>
      <c r="Y160" s="716">
        <v>0.99026053469513842</v>
      </c>
    </row>
    <row r="161" spans="1:25" x14ac:dyDescent="0.25">
      <c r="A161" s="122" t="s">
        <v>807</v>
      </c>
      <c r="B161" s="122" t="s">
        <v>29</v>
      </c>
      <c r="C161" s="468" t="s">
        <v>89</v>
      </c>
      <c r="D161" s="455" t="s">
        <v>120</v>
      </c>
      <c r="E161" s="490">
        <v>29</v>
      </c>
      <c r="F161" s="490">
        <v>932</v>
      </c>
      <c r="G161" s="503">
        <v>0.29291268200766857</v>
      </c>
      <c r="H161" s="486">
        <v>886</v>
      </c>
      <c r="I161" s="486">
        <v>882</v>
      </c>
      <c r="J161" s="487">
        <v>0.99386461244801982</v>
      </c>
      <c r="K161" s="487">
        <v>2.7604891269370686E-3</v>
      </c>
      <c r="L161" s="487">
        <v>0.98651905516901395</v>
      </c>
      <c r="M161" s="487">
        <v>0.9976772863229475</v>
      </c>
      <c r="N161" s="490">
        <v>60</v>
      </c>
      <c r="O161" s="490">
        <v>59</v>
      </c>
      <c r="P161" s="487">
        <v>0.97989487431531597</v>
      </c>
      <c r="Q161" s="487">
        <v>1.9065022052354358E-2</v>
      </c>
      <c r="R161" s="487">
        <v>0.91411751587484247</v>
      </c>
      <c r="S161" s="487">
        <v>0.99761742379443918</v>
      </c>
      <c r="T161" s="490">
        <v>946</v>
      </c>
      <c r="U161" s="490">
        <v>941</v>
      </c>
      <c r="V161" s="717">
        <v>0.99297742551287915</v>
      </c>
      <c r="W161" s="717">
        <v>2.8568505791986072E-3</v>
      </c>
      <c r="X161" s="717">
        <v>0.98558253465731893</v>
      </c>
      <c r="Y161" s="717">
        <v>0.99706363326921932</v>
      </c>
    </row>
    <row r="162" spans="1:25" x14ac:dyDescent="0.25">
      <c r="A162" s="465" t="s">
        <v>807</v>
      </c>
      <c r="B162" s="465" t="s">
        <v>29</v>
      </c>
      <c r="C162" s="466" t="s">
        <v>87</v>
      </c>
      <c r="D162" s="467" t="s">
        <v>119</v>
      </c>
      <c r="E162" s="825"/>
      <c r="F162" s="586"/>
      <c r="G162" s="595">
        <v>6.9193490238664876E-2</v>
      </c>
      <c r="H162" s="483">
        <v>243</v>
      </c>
      <c r="I162" s="483">
        <v>242</v>
      </c>
      <c r="J162" s="484">
        <v>0.99412283279459335</v>
      </c>
      <c r="K162" s="484">
        <v>5.1589040080891246E-3</v>
      </c>
      <c r="L162" s="484">
        <v>0.97653649511764551</v>
      </c>
      <c r="M162" s="484">
        <v>0.99917697684340534</v>
      </c>
      <c r="N162" s="586">
        <v>26</v>
      </c>
      <c r="O162" s="586">
        <v>26</v>
      </c>
      <c r="P162" s="484">
        <v>1</v>
      </c>
      <c r="Q162" s="484" t="s">
        <v>445</v>
      </c>
      <c r="R162" s="484" t="s">
        <v>445</v>
      </c>
      <c r="S162" s="484" t="s">
        <v>445</v>
      </c>
      <c r="T162" s="586">
        <v>269</v>
      </c>
      <c r="U162" s="586">
        <v>268</v>
      </c>
      <c r="V162" s="716">
        <v>0.99467802022352325</v>
      </c>
      <c r="W162" s="716">
        <v>4.6572851181291043E-3</v>
      </c>
      <c r="X162" s="716">
        <v>0.97881092735870401</v>
      </c>
      <c r="Y162" s="716">
        <v>0.9992499295960422</v>
      </c>
    </row>
    <row r="163" spans="1:25" x14ac:dyDescent="0.25">
      <c r="A163" s="465" t="s">
        <v>807</v>
      </c>
      <c r="B163" s="465" t="s">
        <v>29</v>
      </c>
      <c r="C163" s="466" t="s">
        <v>87</v>
      </c>
      <c r="D163" s="467" t="s">
        <v>122</v>
      </c>
      <c r="E163" s="825"/>
      <c r="F163" s="586"/>
      <c r="G163" s="595">
        <v>2.2334141474055477E-2</v>
      </c>
      <c r="H163" s="483">
        <v>75</v>
      </c>
      <c r="I163" s="483">
        <v>75</v>
      </c>
      <c r="J163" s="484">
        <v>1</v>
      </c>
      <c r="K163" s="484" t="s">
        <v>445</v>
      </c>
      <c r="L163" s="484" t="s">
        <v>445</v>
      </c>
      <c r="M163" s="484" t="s">
        <v>445</v>
      </c>
      <c r="N163" s="586">
        <v>4</v>
      </c>
      <c r="O163" s="586">
        <v>4</v>
      </c>
      <c r="P163" s="484"/>
      <c r="Q163" s="484" t="s">
        <v>445</v>
      </c>
      <c r="R163" s="484" t="s">
        <v>445</v>
      </c>
      <c r="S163" s="484" t="s">
        <v>445</v>
      </c>
      <c r="T163" s="586">
        <v>79</v>
      </c>
      <c r="U163" s="586">
        <v>79</v>
      </c>
      <c r="V163" s="716">
        <v>1</v>
      </c>
      <c r="W163" s="716"/>
      <c r="X163" s="716"/>
      <c r="Y163" s="716"/>
    </row>
    <row r="164" spans="1:25" x14ac:dyDescent="0.25">
      <c r="A164" s="122" t="s">
        <v>807</v>
      </c>
      <c r="B164" s="122" t="s">
        <v>29</v>
      </c>
      <c r="C164" s="468" t="s">
        <v>91</v>
      </c>
      <c r="D164" s="455" t="s">
        <v>120</v>
      </c>
      <c r="E164" s="490">
        <v>13</v>
      </c>
      <c r="F164" s="490">
        <v>318</v>
      </c>
      <c r="G164" s="503">
        <v>9.1527631712720256E-2</v>
      </c>
      <c r="H164" s="486">
        <v>318</v>
      </c>
      <c r="I164" s="486">
        <v>317</v>
      </c>
      <c r="J164" s="487">
        <v>0.99560632688927964</v>
      </c>
      <c r="K164" s="487">
        <v>3.9271495664625518E-3</v>
      </c>
      <c r="L164" s="487">
        <v>0.98207249616574477</v>
      </c>
      <c r="M164" s="487">
        <v>0.99940562668501254</v>
      </c>
      <c r="N164" s="490">
        <v>30</v>
      </c>
      <c r="O164" s="490">
        <v>30</v>
      </c>
      <c r="P164" s="487">
        <v>1</v>
      </c>
      <c r="Q164" s="487" t="s">
        <v>445</v>
      </c>
      <c r="R164" s="487" t="s">
        <v>445</v>
      </c>
      <c r="S164" s="487" t="s">
        <v>445</v>
      </c>
      <c r="T164" s="490">
        <v>348</v>
      </c>
      <c r="U164" s="490">
        <v>347</v>
      </c>
      <c r="V164" s="717">
        <v>0.99597666465499912</v>
      </c>
      <c r="W164" s="717">
        <v>3.5850296307073383E-3</v>
      </c>
      <c r="X164" s="717">
        <v>0.98363290464927422</v>
      </c>
      <c r="Y164" s="717">
        <v>0.99945222703744818</v>
      </c>
    </row>
    <row r="165" spans="1:25" x14ac:dyDescent="0.25">
      <c r="A165" s="122" t="s">
        <v>807</v>
      </c>
      <c r="B165" s="122" t="s">
        <v>29</v>
      </c>
      <c r="C165" s="455" t="s">
        <v>84</v>
      </c>
      <c r="D165" s="468" t="s">
        <v>121</v>
      </c>
      <c r="E165" s="826"/>
      <c r="F165" s="490"/>
      <c r="G165" s="503">
        <v>0.27746224205117459</v>
      </c>
      <c r="H165" s="486">
        <v>898</v>
      </c>
      <c r="I165" s="486">
        <v>897</v>
      </c>
      <c r="J165" s="487">
        <v>0.99857303073606218</v>
      </c>
      <c r="K165" s="487">
        <v>1.3247922812802044E-3</v>
      </c>
      <c r="L165" s="487">
        <v>0.99389959227095492</v>
      </c>
      <c r="M165" s="487">
        <v>0.99982069067731905</v>
      </c>
      <c r="N165" s="490">
        <v>69</v>
      </c>
      <c r="O165" s="490">
        <v>69</v>
      </c>
      <c r="P165" s="487">
        <v>1</v>
      </c>
      <c r="Q165" s="487" t="s">
        <v>445</v>
      </c>
      <c r="R165" s="487" t="s">
        <v>445</v>
      </c>
      <c r="S165" s="487" t="s">
        <v>445</v>
      </c>
      <c r="T165" s="490">
        <v>967</v>
      </c>
      <c r="U165" s="490">
        <v>966</v>
      </c>
      <c r="V165" s="717">
        <v>0.99867280552124238</v>
      </c>
      <c r="W165" s="717">
        <v>1.2311937576144477E-3</v>
      </c>
      <c r="X165" s="717">
        <v>0.994330529133164</v>
      </c>
      <c r="Y165" s="717">
        <v>0.99983294917388865</v>
      </c>
    </row>
    <row r="166" spans="1:25" x14ac:dyDescent="0.25">
      <c r="A166" s="122" t="s">
        <v>807</v>
      </c>
      <c r="B166" s="122" t="s">
        <v>29</v>
      </c>
      <c r="C166" s="455" t="s">
        <v>84</v>
      </c>
      <c r="D166" s="468" t="s">
        <v>123</v>
      </c>
      <c r="E166" s="826"/>
      <c r="F166" s="490"/>
      <c r="G166" s="503">
        <v>0.10697807166921418</v>
      </c>
      <c r="H166" s="486">
        <v>306</v>
      </c>
      <c r="I166" s="486">
        <v>302</v>
      </c>
      <c r="J166" s="487">
        <v>0.9831803267346777</v>
      </c>
      <c r="K166" s="487">
        <v>7.7935825110803892E-3</v>
      </c>
      <c r="L166" s="487">
        <v>0.96239807686328604</v>
      </c>
      <c r="M166" s="487">
        <v>0.9938465658938721</v>
      </c>
      <c r="N166" s="490">
        <v>21</v>
      </c>
      <c r="O166" s="490">
        <v>20</v>
      </c>
      <c r="P166" s="487">
        <v>0.94592731680650322</v>
      </c>
      <c r="Q166" s="487">
        <v>5.1369964294018418E-2</v>
      </c>
      <c r="R166" s="487">
        <v>0.7792691912050641</v>
      </c>
      <c r="S166" s="487">
        <v>0.99380216120543252</v>
      </c>
      <c r="T166" s="490">
        <v>327</v>
      </c>
      <c r="U166" s="490">
        <v>322</v>
      </c>
      <c r="V166" s="717">
        <v>0.98077174980325144</v>
      </c>
      <c r="W166" s="717">
        <v>8.0416113915817312E-3</v>
      </c>
      <c r="X166" s="717">
        <v>0.95993533838487655</v>
      </c>
      <c r="Y166" s="717">
        <v>0.99219086069167906</v>
      </c>
    </row>
    <row r="167" spans="1:25" x14ac:dyDescent="0.25">
      <c r="A167" s="464" t="s">
        <v>807</v>
      </c>
      <c r="B167" s="457" t="s">
        <v>92</v>
      </c>
      <c r="C167" s="458" t="s">
        <v>84</v>
      </c>
      <c r="D167" s="458" t="s">
        <v>120</v>
      </c>
      <c r="E167" s="564">
        <v>31</v>
      </c>
      <c r="F167" s="564">
        <v>1250</v>
      </c>
      <c r="G167" s="504">
        <v>0.38444031372038895</v>
      </c>
      <c r="H167" s="492">
        <v>1204</v>
      </c>
      <c r="I167" s="492">
        <v>1199</v>
      </c>
      <c r="J167" s="494">
        <v>0.99427223205413218</v>
      </c>
      <c r="K167" s="494">
        <v>2.2967966994496109E-3</v>
      </c>
      <c r="L167" s="494">
        <v>0.98834530380676933</v>
      </c>
      <c r="M167" s="494">
        <v>0.99757214259214266</v>
      </c>
      <c r="N167" s="564">
        <v>90</v>
      </c>
      <c r="O167" s="564">
        <v>89</v>
      </c>
      <c r="P167" s="494">
        <v>0.98578864203608407</v>
      </c>
      <c r="Q167" s="494">
        <v>1.3102603545297289E-2</v>
      </c>
      <c r="R167" s="494">
        <v>0.94070035525681517</v>
      </c>
      <c r="S167" s="494">
        <v>0.99820736121984321</v>
      </c>
      <c r="T167" s="564">
        <v>1294</v>
      </c>
      <c r="U167" s="564">
        <v>1288</v>
      </c>
      <c r="V167" s="494">
        <v>0.99369148500617666</v>
      </c>
      <c r="W167" s="494">
        <v>2.3235627100412063E-3</v>
      </c>
      <c r="X167" s="494">
        <v>0.98782129237178751</v>
      </c>
      <c r="Y167" s="494">
        <v>0.99711900677097731</v>
      </c>
    </row>
    <row r="168" spans="1:25" x14ac:dyDescent="0.25">
      <c r="A168" s="463" t="s">
        <v>807</v>
      </c>
      <c r="B168" s="469" t="s">
        <v>86</v>
      </c>
      <c r="C168" s="468" t="s">
        <v>89</v>
      </c>
      <c r="D168" s="468" t="s">
        <v>121</v>
      </c>
      <c r="E168" s="826"/>
      <c r="F168" s="490"/>
      <c r="G168" s="503">
        <v>0.57860600883482738</v>
      </c>
      <c r="H168" s="486">
        <v>1228</v>
      </c>
      <c r="I168" s="486">
        <v>1228</v>
      </c>
      <c r="J168" s="487">
        <v>1</v>
      </c>
      <c r="K168" s="487" t="s">
        <v>445</v>
      </c>
      <c r="L168" s="487" t="s">
        <v>445</v>
      </c>
      <c r="M168" s="487" t="s">
        <v>445</v>
      </c>
      <c r="N168" s="490">
        <v>106</v>
      </c>
      <c r="O168" s="490">
        <v>106</v>
      </c>
      <c r="P168" s="487">
        <v>1</v>
      </c>
      <c r="Q168" s="487" t="s">
        <v>445</v>
      </c>
      <c r="R168" s="487" t="s">
        <v>445</v>
      </c>
      <c r="S168" s="487" t="s">
        <v>445</v>
      </c>
      <c r="T168" s="490">
        <v>1334</v>
      </c>
      <c r="U168" s="490">
        <v>1334</v>
      </c>
      <c r="V168" s="487">
        <v>1</v>
      </c>
      <c r="W168" s="487" t="s">
        <v>445</v>
      </c>
      <c r="X168" s="487" t="s">
        <v>445</v>
      </c>
      <c r="Y168" s="487" t="s">
        <v>445</v>
      </c>
    </row>
    <row r="169" spans="1:25" x14ac:dyDescent="0.25">
      <c r="A169" s="463" t="s">
        <v>807</v>
      </c>
      <c r="B169" s="469" t="s">
        <v>86</v>
      </c>
      <c r="C169" s="468" t="s">
        <v>91</v>
      </c>
      <c r="D169" s="468" t="s">
        <v>123</v>
      </c>
      <c r="E169" s="826"/>
      <c r="F169" s="490"/>
      <c r="G169" s="503">
        <v>4.5817134211615866E-2</v>
      </c>
      <c r="H169" s="486">
        <v>112</v>
      </c>
      <c r="I169" s="486">
        <v>112</v>
      </c>
      <c r="J169" s="487">
        <v>1</v>
      </c>
      <c r="K169" s="487" t="s">
        <v>445</v>
      </c>
      <c r="L169" s="487" t="s">
        <v>445</v>
      </c>
      <c r="M169" s="487" t="s">
        <v>445</v>
      </c>
      <c r="N169" s="490">
        <v>8</v>
      </c>
      <c r="O169" s="490">
        <v>8</v>
      </c>
      <c r="P169" s="487"/>
      <c r="Q169" s="487" t="s">
        <v>445</v>
      </c>
      <c r="R169" s="487" t="s">
        <v>445</v>
      </c>
      <c r="S169" s="487" t="s">
        <v>445</v>
      </c>
      <c r="T169" s="490">
        <v>120</v>
      </c>
      <c r="U169" s="490">
        <v>120</v>
      </c>
      <c r="V169" s="487">
        <v>1</v>
      </c>
      <c r="W169" s="487" t="s">
        <v>445</v>
      </c>
      <c r="X169" s="487" t="s">
        <v>445</v>
      </c>
      <c r="Y169" s="487" t="s">
        <v>445</v>
      </c>
    </row>
    <row r="170" spans="1:25" x14ac:dyDescent="0.25">
      <c r="A170" s="464" t="s">
        <v>807</v>
      </c>
      <c r="B170" s="459" t="s">
        <v>86</v>
      </c>
      <c r="C170" s="458" t="s">
        <v>84</v>
      </c>
      <c r="D170" s="460" t="s">
        <v>121</v>
      </c>
      <c r="E170" s="827"/>
      <c r="F170" s="564"/>
      <c r="G170" s="878">
        <v>0.80177403109303769</v>
      </c>
      <c r="H170" s="492">
        <v>1790</v>
      </c>
      <c r="I170" s="492">
        <v>1789</v>
      </c>
      <c r="J170" s="494">
        <v>0.99949569213420408</v>
      </c>
      <c r="K170" s="494">
        <v>7.2071914813977192E-4</v>
      </c>
      <c r="L170" s="494">
        <v>0.99622876883650169</v>
      </c>
      <c r="M170" s="494">
        <v>0.99997504835145501</v>
      </c>
      <c r="N170" s="564">
        <v>187</v>
      </c>
      <c r="O170" s="564">
        <v>187</v>
      </c>
      <c r="P170" s="494">
        <v>1</v>
      </c>
      <c r="Q170" s="494" t="s">
        <v>445</v>
      </c>
      <c r="R170" s="494" t="s">
        <v>445</v>
      </c>
      <c r="S170" s="494" t="s">
        <v>445</v>
      </c>
      <c r="T170" s="564">
        <v>1977</v>
      </c>
      <c r="U170" s="564">
        <v>1976</v>
      </c>
      <c r="V170" s="653">
        <v>0.9995407105475691</v>
      </c>
      <c r="W170" s="653">
        <v>6.5474623963129104E-4</v>
      </c>
      <c r="X170" s="653">
        <v>0.99657720874185718</v>
      </c>
      <c r="Y170" s="653">
        <v>0.99997715232193074</v>
      </c>
    </row>
    <row r="171" spans="1:25" x14ac:dyDescent="0.25">
      <c r="A171" s="464" t="s">
        <v>807</v>
      </c>
      <c r="B171" s="459" t="s">
        <v>86</v>
      </c>
      <c r="C171" s="458" t="s">
        <v>84</v>
      </c>
      <c r="D171" s="460" t="s">
        <v>123</v>
      </c>
      <c r="E171" s="827"/>
      <c r="F171" s="564"/>
      <c r="G171" s="878">
        <v>0.19822596890696226</v>
      </c>
      <c r="H171" s="492">
        <v>417</v>
      </c>
      <c r="I171" s="492">
        <v>413</v>
      </c>
      <c r="J171" s="494">
        <v>0.99107302413796061</v>
      </c>
      <c r="K171" s="494">
        <v>5.5243797300068322E-3</v>
      </c>
      <c r="L171" s="494">
        <v>0.97482848175195513</v>
      </c>
      <c r="M171" s="494">
        <v>0.99772834275606059</v>
      </c>
      <c r="N171" s="564">
        <v>26</v>
      </c>
      <c r="O171" s="564">
        <v>25</v>
      </c>
      <c r="P171" s="494">
        <v>0.96142806637791134</v>
      </c>
      <c r="Q171" s="494">
        <v>4.0395218068404827E-2</v>
      </c>
      <c r="R171" s="494">
        <v>0.82110929163324042</v>
      </c>
      <c r="S171" s="494">
        <v>0.99635980875256625</v>
      </c>
      <c r="T171" s="564">
        <v>443</v>
      </c>
      <c r="U171" s="564">
        <v>438</v>
      </c>
      <c r="V171" s="653">
        <v>0.98962294830004471</v>
      </c>
      <c r="W171" s="653">
        <v>5.755401955822784E-3</v>
      </c>
      <c r="X171" s="653">
        <v>0.973344572337701</v>
      </c>
      <c r="Y171" s="653">
        <v>0.99692946859463971</v>
      </c>
    </row>
    <row r="172" spans="1:25" x14ac:dyDescent="0.25">
      <c r="A172" s="464" t="s">
        <v>807</v>
      </c>
      <c r="B172" s="459" t="s">
        <v>86</v>
      </c>
      <c r="C172" s="460" t="s">
        <v>89</v>
      </c>
      <c r="D172" s="458" t="s">
        <v>120</v>
      </c>
      <c r="E172" s="564">
        <v>61</v>
      </c>
      <c r="F172" s="564">
        <v>1615</v>
      </c>
      <c r="G172" s="504">
        <v>0.73101484353017465</v>
      </c>
      <c r="H172" s="492">
        <v>1533</v>
      </c>
      <c r="I172" s="492">
        <v>1529</v>
      </c>
      <c r="J172" s="494">
        <v>0.99752924142536936</v>
      </c>
      <c r="K172" s="494">
        <v>1.6913673244503306E-3</v>
      </c>
      <c r="L172" s="494">
        <v>0.99232996921976957</v>
      </c>
      <c r="M172" s="494">
        <v>0.99945952240108926</v>
      </c>
      <c r="N172" s="564">
        <v>124</v>
      </c>
      <c r="O172" s="564">
        <v>123</v>
      </c>
      <c r="P172" s="494">
        <v>0.99249705922447884</v>
      </c>
      <c r="Q172" s="494">
        <v>9.9717676185702604E-3</v>
      </c>
      <c r="R172" s="494">
        <v>0.9502779299669929</v>
      </c>
      <c r="S172" s="494">
        <v>0.99956851754330256</v>
      </c>
      <c r="T172" s="564">
        <v>1657</v>
      </c>
      <c r="U172" s="564">
        <v>1652</v>
      </c>
      <c r="V172" s="494">
        <v>0.99718610210746494</v>
      </c>
      <c r="W172" s="494">
        <v>1.7326552154966366E-3</v>
      </c>
      <c r="X172" s="494">
        <v>0.99207285215941543</v>
      </c>
      <c r="Y172" s="494">
        <v>0.99927671037717314</v>
      </c>
    </row>
    <row r="173" spans="1:25" x14ac:dyDescent="0.25">
      <c r="A173" s="472" t="s">
        <v>807</v>
      </c>
      <c r="B173" s="470" t="s">
        <v>86</v>
      </c>
      <c r="C173" s="471" t="s">
        <v>91</v>
      </c>
      <c r="D173" s="462" t="s">
        <v>120</v>
      </c>
      <c r="E173" s="683">
        <v>34</v>
      </c>
      <c r="F173" s="683">
        <v>682</v>
      </c>
      <c r="G173" s="724">
        <v>0.2689851564698254</v>
      </c>
      <c r="H173" s="839">
        <v>674</v>
      </c>
      <c r="I173" s="839">
        <v>673</v>
      </c>
      <c r="J173" s="707">
        <v>0.99844990406830869</v>
      </c>
      <c r="K173" s="707">
        <v>1.91353988515586E-3</v>
      </c>
      <c r="L173" s="707">
        <v>0.99056116883215106</v>
      </c>
      <c r="M173" s="707">
        <v>0.99989439787906154</v>
      </c>
      <c r="N173" s="683">
        <v>89</v>
      </c>
      <c r="O173" s="683">
        <v>89</v>
      </c>
      <c r="P173" s="707">
        <v>1</v>
      </c>
      <c r="Q173" s="707" t="s">
        <v>445</v>
      </c>
      <c r="R173" s="707" t="s">
        <v>445</v>
      </c>
      <c r="S173" s="707" t="s">
        <v>445</v>
      </c>
      <c r="T173" s="564">
        <v>763</v>
      </c>
      <c r="U173" s="564">
        <v>762</v>
      </c>
      <c r="V173" s="494">
        <v>0.9986309788965797</v>
      </c>
      <c r="W173" s="494">
        <v>1.7130605276291493E-3</v>
      </c>
      <c r="X173" s="494">
        <v>0.99150753305578176</v>
      </c>
      <c r="Y173" s="494">
        <v>0.99990947209900194</v>
      </c>
    </row>
    <row r="174" spans="1:25" x14ac:dyDescent="0.25">
      <c r="A174" s="461" t="s">
        <v>807</v>
      </c>
      <c r="B174" s="127" t="s">
        <v>86</v>
      </c>
      <c r="C174" s="127" t="s">
        <v>84</v>
      </c>
      <c r="D174" s="127" t="s">
        <v>120</v>
      </c>
      <c r="E174" s="565">
        <v>69</v>
      </c>
      <c r="F174" s="565">
        <v>2297</v>
      </c>
      <c r="G174" s="620">
        <v>1</v>
      </c>
      <c r="H174" s="241">
        <v>2207</v>
      </c>
      <c r="I174" s="241">
        <v>2202</v>
      </c>
      <c r="J174" s="538">
        <v>0.99776730442251715</v>
      </c>
      <c r="K174" s="538">
        <v>1.3318315321420918E-3</v>
      </c>
      <c r="L174" s="538">
        <v>0.99387992737222453</v>
      </c>
      <c r="M174" s="538">
        <v>0.99939940294689511</v>
      </c>
      <c r="N174" s="565">
        <v>213</v>
      </c>
      <c r="O174" s="565">
        <v>212</v>
      </c>
      <c r="P174" s="538">
        <v>0.99539798054017381</v>
      </c>
      <c r="Q174" s="538">
        <v>6.1742793574289141E-3</v>
      </c>
      <c r="R174" s="538">
        <v>0.9688690791481156</v>
      </c>
      <c r="S174" s="538">
        <v>0.99973996117201214</v>
      </c>
      <c r="T174" s="565">
        <v>2420</v>
      </c>
      <c r="U174" s="565">
        <v>2414</v>
      </c>
      <c r="V174" s="654">
        <v>0.99757475251666461</v>
      </c>
      <c r="W174" s="654">
        <v>1.3262610755066663E-3</v>
      </c>
      <c r="X174" s="654">
        <v>0.9938188595073929</v>
      </c>
      <c r="Y174" s="654">
        <v>0.9992669567625877</v>
      </c>
    </row>
    <row r="175" spans="1:25" x14ac:dyDescent="0.25">
      <c r="A175" s="867" t="s">
        <v>842</v>
      </c>
      <c r="B175" s="475" t="s">
        <v>26</v>
      </c>
      <c r="C175" s="67" t="s">
        <v>25</v>
      </c>
      <c r="D175" s="67" t="s">
        <v>120</v>
      </c>
      <c r="E175" s="684">
        <v>10</v>
      </c>
      <c r="F175" s="684">
        <v>36.399997711181641</v>
      </c>
      <c r="G175" s="733">
        <v>2.6610784698277712E-4</v>
      </c>
      <c r="H175" s="840">
        <v>36</v>
      </c>
      <c r="I175" s="840">
        <v>36</v>
      </c>
      <c r="J175" s="713">
        <v>1</v>
      </c>
      <c r="K175" s="713">
        <v>0</v>
      </c>
      <c r="L175" s="713"/>
      <c r="M175" s="713"/>
      <c r="N175" s="684"/>
      <c r="O175" s="684"/>
      <c r="P175" s="865"/>
      <c r="Q175" s="865"/>
      <c r="R175" s="865"/>
      <c r="S175" s="865"/>
      <c r="T175" s="684">
        <v>36</v>
      </c>
      <c r="U175" s="684">
        <v>36</v>
      </c>
      <c r="V175" s="713">
        <v>1</v>
      </c>
      <c r="W175" s="713">
        <v>0</v>
      </c>
      <c r="X175" s="713"/>
      <c r="Y175" s="713"/>
    </row>
    <row r="176" spans="1:25" x14ac:dyDescent="0.25">
      <c r="A176" s="815" t="s">
        <v>842</v>
      </c>
      <c r="B176" s="476" t="s">
        <v>26</v>
      </c>
      <c r="C176" s="67" t="s">
        <v>87</v>
      </c>
      <c r="D176" s="67" t="s">
        <v>120</v>
      </c>
      <c r="E176" s="684">
        <v>10</v>
      </c>
      <c r="F176" s="684">
        <v>105.79999542236328</v>
      </c>
      <c r="G176" s="733">
        <v>3.0329485889524221E-4</v>
      </c>
      <c r="H176" s="840">
        <v>40</v>
      </c>
      <c r="I176" s="840">
        <v>40</v>
      </c>
      <c r="J176" s="713">
        <v>1</v>
      </c>
      <c r="K176" s="713">
        <v>0</v>
      </c>
      <c r="L176" s="713"/>
      <c r="M176" s="713"/>
      <c r="N176" s="684">
        <v>8</v>
      </c>
      <c r="O176" s="684">
        <v>6</v>
      </c>
      <c r="P176" s="865"/>
      <c r="Q176" s="865"/>
      <c r="R176" s="865"/>
      <c r="S176" s="865"/>
      <c r="T176" s="684">
        <v>448</v>
      </c>
      <c r="U176" s="684">
        <v>46</v>
      </c>
      <c r="V176" s="713">
        <v>0.95363104146050137</v>
      </c>
      <c r="W176" s="713">
        <v>3.1637215665721669E-2</v>
      </c>
      <c r="X176" s="713">
        <v>0.88952795352738967</v>
      </c>
      <c r="Y176" s="713">
        <v>1.0177341293936131</v>
      </c>
    </row>
    <row r="177" spans="1:25" x14ac:dyDescent="0.25">
      <c r="A177" s="391" t="s">
        <v>842</v>
      </c>
      <c r="B177" s="85" t="s">
        <v>26</v>
      </c>
      <c r="C177" s="14" t="s">
        <v>84</v>
      </c>
      <c r="D177" s="14" t="s">
        <v>120</v>
      </c>
      <c r="E177" s="490">
        <v>10</v>
      </c>
      <c r="F177" s="490">
        <v>142.19999694824219</v>
      </c>
      <c r="G177" s="505">
        <v>5.6940270587801933E-4</v>
      </c>
      <c r="H177" s="486">
        <v>76</v>
      </c>
      <c r="I177" s="486">
        <v>76</v>
      </c>
      <c r="J177" s="488">
        <v>1</v>
      </c>
      <c r="K177" s="488">
        <v>0</v>
      </c>
      <c r="L177" s="488">
        <v>0</v>
      </c>
      <c r="M177" s="488">
        <v>0</v>
      </c>
      <c r="N177" s="490">
        <v>8</v>
      </c>
      <c r="O177" s="490">
        <v>6</v>
      </c>
      <c r="P177" s="487"/>
      <c r="Q177" s="487"/>
      <c r="R177" s="487"/>
      <c r="S177" s="487"/>
      <c r="T177" s="490">
        <v>84</v>
      </c>
      <c r="U177" s="490">
        <v>82</v>
      </c>
      <c r="V177" s="488">
        <v>0.97530137022843244</v>
      </c>
      <c r="W177" s="488">
        <v>1.7123793616855999E-2</v>
      </c>
      <c r="X177" s="488">
        <v>0.94113137207777964</v>
      </c>
      <c r="Y177" s="488">
        <v>1.0094713683790852</v>
      </c>
    </row>
    <row r="178" spans="1:25" x14ac:dyDescent="0.25">
      <c r="A178" s="815" t="s">
        <v>842</v>
      </c>
      <c r="B178" s="94" t="s">
        <v>841</v>
      </c>
      <c r="C178" s="67" t="s">
        <v>25</v>
      </c>
      <c r="D178" s="67" t="s">
        <v>120</v>
      </c>
      <c r="E178" s="684">
        <v>30</v>
      </c>
      <c r="F178" s="684">
        <v>533.20001220703125</v>
      </c>
      <c r="G178" s="733">
        <v>1.52798006311059E-2</v>
      </c>
      <c r="H178" s="840">
        <v>398</v>
      </c>
      <c r="I178" s="840">
        <v>398</v>
      </c>
      <c r="J178" s="713">
        <v>1</v>
      </c>
      <c r="K178" s="713">
        <v>0</v>
      </c>
      <c r="L178" s="713"/>
      <c r="M178" s="713"/>
      <c r="N178" s="684"/>
      <c r="O178" s="684"/>
      <c r="P178" s="865"/>
      <c r="Q178" s="865"/>
      <c r="R178" s="865"/>
      <c r="S178" s="865"/>
      <c r="T178" s="684">
        <v>433</v>
      </c>
      <c r="U178" s="684">
        <v>430</v>
      </c>
      <c r="V178" s="713">
        <v>0.98951405601736508</v>
      </c>
      <c r="W178" s="713">
        <v>9.0042572847362987E-3</v>
      </c>
      <c r="X178" s="713">
        <v>0.97180354381240042</v>
      </c>
      <c r="Y178" s="713">
        <v>1.0072245682223298</v>
      </c>
    </row>
    <row r="179" spans="1:25" x14ac:dyDescent="0.25">
      <c r="A179" s="815" t="s">
        <v>842</v>
      </c>
      <c r="B179" s="94" t="s">
        <v>841</v>
      </c>
      <c r="C179" s="67" t="s">
        <v>87</v>
      </c>
      <c r="D179" s="67" t="s">
        <v>120</v>
      </c>
      <c r="E179" s="684">
        <v>30</v>
      </c>
      <c r="F179" s="684">
        <v>533.20001220703125</v>
      </c>
      <c r="G179" s="733">
        <v>4.988210741430521E-3</v>
      </c>
      <c r="H179" s="840">
        <v>350</v>
      </c>
      <c r="I179" s="840">
        <v>350</v>
      </c>
      <c r="J179" s="713">
        <v>1</v>
      </c>
      <c r="K179" s="713">
        <v>0</v>
      </c>
      <c r="L179" s="713"/>
      <c r="M179" s="713"/>
      <c r="N179" s="684">
        <v>98</v>
      </c>
      <c r="O179" s="684">
        <v>71</v>
      </c>
      <c r="P179" s="865">
        <v>0.7399504273744264</v>
      </c>
      <c r="Q179" s="865">
        <v>5.1688855432036204E-2</v>
      </c>
      <c r="R179" s="865">
        <v>0.63712482806632731</v>
      </c>
      <c r="S179" s="865">
        <v>0.84277602668252549</v>
      </c>
      <c r="T179" s="684">
        <v>448</v>
      </c>
      <c r="U179" s="684">
        <v>421</v>
      </c>
      <c r="V179" s="713">
        <v>0.9586468468700744</v>
      </c>
      <c r="W179" s="713">
        <v>8.2810796159487107E-3</v>
      </c>
      <c r="X179" s="713">
        <v>0.94234551575488279</v>
      </c>
      <c r="Y179" s="713">
        <v>0.97494817798526601</v>
      </c>
    </row>
    <row r="180" spans="1:25" x14ac:dyDescent="0.25">
      <c r="A180" s="386" t="s">
        <v>842</v>
      </c>
      <c r="B180" s="477" t="s">
        <v>841</v>
      </c>
      <c r="C180" s="20" t="s">
        <v>84</v>
      </c>
      <c r="D180" s="20" t="s">
        <v>120</v>
      </c>
      <c r="E180" s="564">
        <v>30</v>
      </c>
      <c r="F180" s="564">
        <v>981.5</v>
      </c>
      <c r="G180" s="506">
        <v>2.0268009975552559E-2</v>
      </c>
      <c r="H180" s="492">
        <v>748</v>
      </c>
      <c r="I180" s="492">
        <v>748</v>
      </c>
      <c r="J180" s="493">
        <v>1</v>
      </c>
      <c r="K180" s="493">
        <v>0</v>
      </c>
      <c r="L180" s="493">
        <v>0.98838111239477811</v>
      </c>
      <c r="M180" s="493">
        <v>0.9981939357061278</v>
      </c>
      <c r="N180" s="564">
        <v>133</v>
      </c>
      <c r="O180" s="564">
        <v>103</v>
      </c>
      <c r="P180" s="494">
        <v>0.75784447334144978</v>
      </c>
      <c r="Q180" s="494">
        <v>8.0038958556329198E-2</v>
      </c>
      <c r="R180" s="494">
        <v>0.59924193379533219</v>
      </c>
      <c r="S180" s="494">
        <v>0.91644701288756736</v>
      </c>
      <c r="T180" s="564">
        <v>881</v>
      </c>
      <c r="U180" s="564">
        <v>851</v>
      </c>
      <c r="V180" s="493">
        <v>0.9819172504512923</v>
      </c>
      <c r="W180" s="493">
        <v>7.0758972330324677E-3</v>
      </c>
      <c r="X180" s="493">
        <v>0.96802175144915403</v>
      </c>
      <c r="Y180" s="493">
        <v>0.99581274945343057</v>
      </c>
    </row>
    <row r="181" spans="1:25" x14ac:dyDescent="0.25">
      <c r="A181" s="815" t="s">
        <v>842</v>
      </c>
      <c r="B181" s="94" t="s">
        <v>28</v>
      </c>
      <c r="C181" s="67" t="s">
        <v>25</v>
      </c>
      <c r="D181" s="390" t="s">
        <v>119</v>
      </c>
      <c r="E181" s="684">
        <v>25</v>
      </c>
      <c r="F181" s="684">
        <v>124.79999542236328</v>
      </c>
      <c r="G181" s="733">
        <v>4.5530952513217926E-2</v>
      </c>
      <c r="H181" s="840">
        <v>96</v>
      </c>
      <c r="I181" s="840">
        <v>96</v>
      </c>
      <c r="J181" s="713">
        <v>1</v>
      </c>
      <c r="K181" s="713">
        <v>0</v>
      </c>
      <c r="L181" s="713"/>
      <c r="M181" s="713"/>
      <c r="N181" s="684">
        <v>9</v>
      </c>
      <c r="O181" s="684">
        <v>7</v>
      </c>
      <c r="P181" s="865"/>
      <c r="Q181" s="865"/>
      <c r="R181" s="865"/>
      <c r="S181" s="865"/>
      <c r="T181" s="684">
        <v>105</v>
      </c>
      <c r="U181" s="684">
        <v>103</v>
      </c>
      <c r="V181" s="713">
        <v>0.98626515184097485</v>
      </c>
      <c r="W181" s="713">
        <v>1.3684164160531719E-2</v>
      </c>
      <c r="X181" s="713">
        <v>0.95890197444463321</v>
      </c>
      <c r="Y181" s="713">
        <v>1.0136283292373165</v>
      </c>
    </row>
    <row r="182" spans="1:25" x14ac:dyDescent="0.25">
      <c r="A182" s="815" t="s">
        <v>842</v>
      </c>
      <c r="B182" s="94" t="s">
        <v>28</v>
      </c>
      <c r="C182" s="67" t="s">
        <v>25</v>
      </c>
      <c r="D182" s="390" t="s">
        <v>122</v>
      </c>
      <c r="E182" s="586" t="s">
        <v>445</v>
      </c>
      <c r="F182" s="586" t="s">
        <v>445</v>
      </c>
      <c r="G182" s="601" t="s">
        <v>445</v>
      </c>
      <c r="H182" s="483" t="s">
        <v>445</v>
      </c>
      <c r="I182" s="483" t="s">
        <v>445</v>
      </c>
      <c r="J182" s="485" t="s">
        <v>445</v>
      </c>
      <c r="K182" s="485" t="s">
        <v>445</v>
      </c>
      <c r="L182" s="485" t="s">
        <v>445</v>
      </c>
      <c r="M182" s="485" t="s">
        <v>445</v>
      </c>
      <c r="N182" s="586" t="s">
        <v>445</v>
      </c>
      <c r="O182" s="586" t="s">
        <v>445</v>
      </c>
      <c r="P182" s="484"/>
      <c r="Q182" s="484"/>
      <c r="R182" s="484"/>
      <c r="S182" s="484"/>
      <c r="T182" s="586" t="s">
        <v>445</v>
      </c>
      <c r="U182" s="586" t="s">
        <v>445</v>
      </c>
      <c r="V182" s="485" t="s">
        <v>445</v>
      </c>
      <c r="W182" s="485" t="s">
        <v>445</v>
      </c>
      <c r="X182" s="485" t="s">
        <v>445</v>
      </c>
      <c r="Y182" s="485" t="s">
        <v>445</v>
      </c>
    </row>
    <row r="183" spans="1:25" x14ac:dyDescent="0.25">
      <c r="A183" s="391" t="s">
        <v>842</v>
      </c>
      <c r="B183" s="85" t="s">
        <v>28</v>
      </c>
      <c r="C183" s="16" t="s">
        <v>89</v>
      </c>
      <c r="D183" s="14" t="s">
        <v>120</v>
      </c>
      <c r="E183" s="685">
        <v>25</v>
      </c>
      <c r="F183" s="685">
        <v>124.79999542236328</v>
      </c>
      <c r="G183" s="734">
        <v>4.5530952513217926E-2</v>
      </c>
      <c r="H183" s="841">
        <v>96</v>
      </c>
      <c r="I183" s="841">
        <v>96</v>
      </c>
      <c r="J183" s="489">
        <v>1</v>
      </c>
      <c r="K183" s="489">
        <v>0</v>
      </c>
      <c r="L183" s="489">
        <v>0</v>
      </c>
      <c r="M183" s="489">
        <v>0</v>
      </c>
      <c r="N183" s="685">
        <v>9</v>
      </c>
      <c r="O183" s="685">
        <v>7</v>
      </c>
      <c r="P183" s="866"/>
      <c r="Q183" s="866"/>
      <c r="R183" s="866"/>
      <c r="S183" s="866"/>
      <c r="T183" s="685">
        <v>105</v>
      </c>
      <c r="U183" s="685">
        <v>103</v>
      </c>
      <c r="V183" s="489">
        <v>0.98626515184097485</v>
      </c>
      <c r="W183" s="489">
        <v>1.3684164160531719E-2</v>
      </c>
      <c r="X183" s="489">
        <v>0.95890197444463321</v>
      </c>
      <c r="Y183" s="489">
        <v>1.0136283292373165</v>
      </c>
    </row>
    <row r="184" spans="1:25" x14ac:dyDescent="0.25">
      <c r="A184" s="815" t="s">
        <v>842</v>
      </c>
      <c r="B184" s="94" t="s">
        <v>28</v>
      </c>
      <c r="C184" s="67" t="s">
        <v>87</v>
      </c>
      <c r="D184" s="390" t="s">
        <v>119</v>
      </c>
      <c r="E184" s="684">
        <v>25</v>
      </c>
      <c r="F184" s="684">
        <v>1566.699951171875</v>
      </c>
      <c r="G184" s="733">
        <v>7.1068465709686279E-2</v>
      </c>
      <c r="H184" s="840">
        <v>432</v>
      </c>
      <c r="I184" s="840">
        <v>432</v>
      </c>
      <c r="J184" s="713">
        <v>1</v>
      </c>
      <c r="K184" s="713">
        <v>0</v>
      </c>
      <c r="L184" s="713"/>
      <c r="M184" s="713"/>
      <c r="N184" s="684">
        <v>65</v>
      </c>
      <c r="O184" s="684">
        <v>64</v>
      </c>
      <c r="P184" s="865">
        <v>1</v>
      </c>
      <c r="Q184" s="865">
        <v>0</v>
      </c>
      <c r="R184" s="865"/>
      <c r="S184" s="865"/>
      <c r="T184" s="684">
        <v>497</v>
      </c>
      <c r="U184" s="684">
        <v>496</v>
      </c>
      <c r="V184" s="713">
        <v>1</v>
      </c>
      <c r="W184" s="713">
        <v>0</v>
      </c>
      <c r="X184" s="713"/>
      <c r="Y184" s="713"/>
    </row>
    <row r="185" spans="1:25" x14ac:dyDescent="0.25">
      <c r="A185" s="815" t="s">
        <v>842</v>
      </c>
      <c r="B185" s="94" t="s">
        <v>28</v>
      </c>
      <c r="C185" s="67" t="s">
        <v>87</v>
      </c>
      <c r="D185" s="390" t="s">
        <v>122</v>
      </c>
      <c r="E185" s="586" t="s">
        <v>445</v>
      </c>
      <c r="F185" s="586" t="s">
        <v>445</v>
      </c>
      <c r="G185" s="601" t="s">
        <v>445</v>
      </c>
      <c r="H185" s="483" t="s">
        <v>445</v>
      </c>
      <c r="I185" s="483" t="s">
        <v>445</v>
      </c>
      <c r="J185" s="485" t="s">
        <v>445</v>
      </c>
      <c r="K185" s="485" t="s">
        <v>445</v>
      </c>
      <c r="L185" s="485" t="s">
        <v>445</v>
      </c>
      <c r="M185" s="485" t="s">
        <v>445</v>
      </c>
      <c r="N185" s="586" t="s">
        <v>445</v>
      </c>
      <c r="O185" s="586" t="s">
        <v>445</v>
      </c>
      <c r="P185" s="484" t="s">
        <v>445</v>
      </c>
      <c r="Q185" s="484" t="s">
        <v>445</v>
      </c>
      <c r="R185" s="484" t="s">
        <v>445</v>
      </c>
      <c r="S185" s="484" t="s">
        <v>445</v>
      </c>
      <c r="T185" s="586" t="s">
        <v>445</v>
      </c>
      <c r="U185" s="586" t="s">
        <v>445</v>
      </c>
      <c r="V185" s="485" t="s">
        <v>445</v>
      </c>
      <c r="W185" s="485" t="s">
        <v>445</v>
      </c>
      <c r="X185" s="485" t="s">
        <v>445</v>
      </c>
      <c r="Y185" s="485" t="s">
        <v>445</v>
      </c>
    </row>
    <row r="186" spans="1:25" x14ac:dyDescent="0.25">
      <c r="A186" s="391" t="s">
        <v>842</v>
      </c>
      <c r="B186" s="85" t="s">
        <v>28</v>
      </c>
      <c r="C186" s="16" t="s">
        <v>91</v>
      </c>
      <c r="D186" s="14" t="s">
        <v>120</v>
      </c>
      <c r="E186" s="685">
        <v>25</v>
      </c>
      <c r="F186" s="685">
        <v>1566.699951171875</v>
      </c>
      <c r="G186" s="734">
        <v>7.1068465709686279E-2</v>
      </c>
      <c r="H186" s="841">
        <v>432</v>
      </c>
      <c r="I186" s="841">
        <v>432</v>
      </c>
      <c r="J186" s="489">
        <v>1</v>
      </c>
      <c r="K186" s="489">
        <v>0</v>
      </c>
      <c r="L186" s="489">
        <v>0</v>
      </c>
      <c r="M186" s="489">
        <v>0</v>
      </c>
      <c r="N186" s="685">
        <v>65</v>
      </c>
      <c r="O186" s="685">
        <v>64</v>
      </c>
      <c r="P186" s="866">
        <v>1</v>
      </c>
      <c r="Q186" s="866">
        <v>0</v>
      </c>
      <c r="R186" s="866">
        <v>0</v>
      </c>
      <c r="S186" s="866">
        <v>0</v>
      </c>
      <c r="T186" s="685">
        <v>497</v>
      </c>
      <c r="U186" s="685">
        <v>496</v>
      </c>
      <c r="V186" s="489">
        <v>1</v>
      </c>
      <c r="W186" s="489">
        <v>0</v>
      </c>
      <c r="X186" s="489">
        <v>0</v>
      </c>
      <c r="Y186" s="489">
        <v>0</v>
      </c>
    </row>
    <row r="187" spans="1:25" x14ac:dyDescent="0.25">
      <c r="A187" s="391" t="s">
        <v>842</v>
      </c>
      <c r="B187" s="85" t="s">
        <v>28</v>
      </c>
      <c r="C187" s="14" t="s">
        <v>84</v>
      </c>
      <c r="D187" s="16" t="s">
        <v>121</v>
      </c>
      <c r="E187" s="490">
        <v>25</v>
      </c>
      <c r="F187" s="490">
        <v>1691.5</v>
      </c>
      <c r="G187" s="505">
        <v>0.1165994256734848</v>
      </c>
      <c r="H187" s="486">
        <v>528</v>
      </c>
      <c r="I187" s="486">
        <v>528</v>
      </c>
      <c r="J187" s="488">
        <v>1</v>
      </c>
      <c r="K187" s="488">
        <v>0</v>
      </c>
      <c r="L187" s="488">
        <v>0</v>
      </c>
      <c r="M187" s="488">
        <v>0</v>
      </c>
      <c r="N187" s="490">
        <v>74</v>
      </c>
      <c r="O187" s="490">
        <v>71</v>
      </c>
      <c r="P187" s="487">
        <v>0.94155685378009346</v>
      </c>
      <c r="Q187" s="487">
        <v>5.6362811423864359E-2</v>
      </c>
      <c r="R187" s="487">
        <v>0.82888919912386516</v>
      </c>
      <c r="S187" s="487">
        <v>1.0542245084363218</v>
      </c>
      <c r="T187" s="490">
        <v>602</v>
      </c>
      <c r="U187" s="490">
        <v>599</v>
      </c>
      <c r="V187" s="488">
        <v>0.99463667379671039</v>
      </c>
      <c r="W187" s="488">
        <v>5.3315766268317976E-3</v>
      </c>
      <c r="X187" s="488">
        <v>0.98415670369762442</v>
      </c>
      <c r="Y187" s="488">
        <v>1.0051166438957964</v>
      </c>
    </row>
    <row r="188" spans="1:25" x14ac:dyDescent="0.25">
      <c r="A188" s="391" t="s">
        <v>842</v>
      </c>
      <c r="B188" s="85" t="s">
        <v>28</v>
      </c>
      <c r="C188" s="14" t="s">
        <v>84</v>
      </c>
      <c r="D188" s="16" t="s">
        <v>123</v>
      </c>
      <c r="E188" s="490" t="s">
        <v>445</v>
      </c>
      <c r="F188" s="490" t="s">
        <v>445</v>
      </c>
      <c r="G188" s="505" t="s">
        <v>445</v>
      </c>
      <c r="H188" s="486" t="s">
        <v>445</v>
      </c>
      <c r="I188" s="486" t="s">
        <v>445</v>
      </c>
      <c r="J188" s="488" t="s">
        <v>445</v>
      </c>
      <c r="K188" s="488" t="s">
        <v>445</v>
      </c>
      <c r="L188" s="488" t="s">
        <v>445</v>
      </c>
      <c r="M188" s="488" t="s">
        <v>445</v>
      </c>
      <c r="N188" s="490" t="s">
        <v>445</v>
      </c>
      <c r="O188" s="490" t="s">
        <v>445</v>
      </c>
      <c r="P188" s="487" t="s">
        <v>445</v>
      </c>
      <c r="Q188" s="487" t="s">
        <v>445</v>
      </c>
      <c r="R188" s="487" t="s">
        <v>445</v>
      </c>
      <c r="S188" s="487" t="s">
        <v>445</v>
      </c>
      <c r="T188" s="490" t="s">
        <v>445</v>
      </c>
      <c r="U188" s="490" t="s">
        <v>445</v>
      </c>
      <c r="V188" s="488" t="s">
        <v>445</v>
      </c>
      <c r="W188" s="488" t="s">
        <v>445</v>
      </c>
      <c r="X188" s="488" t="s">
        <v>445</v>
      </c>
      <c r="Y188" s="488" t="s">
        <v>445</v>
      </c>
    </row>
    <row r="189" spans="1:25" x14ac:dyDescent="0.25">
      <c r="A189" s="386" t="s">
        <v>842</v>
      </c>
      <c r="B189" s="95" t="s">
        <v>38</v>
      </c>
      <c r="C189" s="20" t="s">
        <v>84</v>
      </c>
      <c r="D189" s="20" t="s">
        <v>120</v>
      </c>
      <c r="E189" s="564">
        <v>25</v>
      </c>
      <c r="F189" s="564">
        <v>1691.5</v>
      </c>
      <c r="G189" s="506">
        <v>0.1165994256734848</v>
      </c>
      <c r="H189" s="492">
        <v>528</v>
      </c>
      <c r="I189" s="492">
        <v>528</v>
      </c>
      <c r="J189" s="493">
        <v>1</v>
      </c>
      <c r="K189" s="493">
        <v>0</v>
      </c>
      <c r="L189" s="493">
        <v>0</v>
      </c>
      <c r="M189" s="493">
        <v>0</v>
      </c>
      <c r="N189" s="564">
        <v>74</v>
      </c>
      <c r="O189" s="564">
        <v>71</v>
      </c>
      <c r="P189" s="494">
        <v>0.94155685378009346</v>
      </c>
      <c r="Q189" s="494">
        <v>5.6362811423864359E-2</v>
      </c>
      <c r="R189" s="494">
        <v>0.82888919912386516</v>
      </c>
      <c r="S189" s="494">
        <v>1.0542245084363218</v>
      </c>
      <c r="T189" s="564">
        <v>602</v>
      </c>
      <c r="U189" s="564">
        <v>599</v>
      </c>
      <c r="V189" s="493">
        <v>0.99463667379671039</v>
      </c>
      <c r="W189" s="493">
        <v>5.3315766268317976E-3</v>
      </c>
      <c r="X189" s="493">
        <v>0.98415670369762442</v>
      </c>
      <c r="Y189" s="493">
        <v>1.0051166438957964</v>
      </c>
    </row>
    <row r="190" spans="1:25" x14ac:dyDescent="0.25">
      <c r="A190" s="815" t="s">
        <v>842</v>
      </c>
      <c r="B190" s="94" t="s">
        <v>29</v>
      </c>
      <c r="C190" s="67" t="s">
        <v>25</v>
      </c>
      <c r="D190" s="390" t="s">
        <v>119</v>
      </c>
      <c r="E190" s="684">
        <v>65</v>
      </c>
      <c r="F190" s="684">
        <v>2155.5</v>
      </c>
      <c r="G190" s="733">
        <v>0.67585098743438721</v>
      </c>
      <c r="H190" s="840">
        <v>1288</v>
      </c>
      <c r="I190" s="840">
        <v>1277</v>
      </c>
      <c r="J190" s="713">
        <v>0.99410531776581246</v>
      </c>
      <c r="K190" s="713">
        <v>3.0624619890953042E-3</v>
      </c>
      <c r="L190" s="713">
        <v>0.98809673861707359</v>
      </c>
      <c r="M190" s="713">
        <v>1.0001138969145513</v>
      </c>
      <c r="N190" s="684">
        <v>120</v>
      </c>
      <c r="O190" s="684">
        <v>118</v>
      </c>
      <c r="P190" s="865">
        <v>0.97525407824977117</v>
      </c>
      <c r="Q190" s="865">
        <v>2.1172036937780615E-2</v>
      </c>
      <c r="R190" s="865">
        <v>0.93326913449005255</v>
      </c>
      <c r="S190" s="865">
        <v>1.0172390220094898</v>
      </c>
      <c r="T190" s="684">
        <v>1408</v>
      </c>
      <c r="U190" s="684">
        <v>1395</v>
      </c>
      <c r="V190" s="713">
        <v>0.99238795416612202</v>
      </c>
      <c r="W190" s="713">
        <v>3.3931847445770259E-3</v>
      </c>
      <c r="X190" s="713">
        <v>0.98573049386892264</v>
      </c>
      <c r="Y190" s="713">
        <v>0.9990454144633214</v>
      </c>
    </row>
    <row r="191" spans="1:25" x14ac:dyDescent="0.25">
      <c r="A191" s="815" t="s">
        <v>842</v>
      </c>
      <c r="B191" s="94" t="s">
        <v>29</v>
      </c>
      <c r="C191" s="67" t="s">
        <v>25</v>
      </c>
      <c r="D191" s="390" t="s">
        <v>122</v>
      </c>
      <c r="E191" s="586" t="s">
        <v>445</v>
      </c>
      <c r="F191" s="586"/>
      <c r="G191" s="601"/>
      <c r="H191" s="483"/>
      <c r="I191" s="483"/>
      <c r="J191" s="485"/>
      <c r="K191" s="485"/>
      <c r="L191" s="485">
        <v>0</v>
      </c>
      <c r="M191" s="485">
        <v>0</v>
      </c>
      <c r="N191" s="586"/>
      <c r="O191" s="586"/>
      <c r="P191" s="484"/>
      <c r="Q191" s="484"/>
      <c r="R191" s="484"/>
      <c r="S191" s="484"/>
      <c r="T191" s="586"/>
      <c r="U191" s="586"/>
      <c r="V191" s="485"/>
      <c r="W191" s="485"/>
      <c r="X191" s="485"/>
      <c r="Y191" s="485"/>
    </row>
    <row r="192" spans="1:25" x14ac:dyDescent="0.25">
      <c r="A192" s="391" t="s">
        <v>842</v>
      </c>
      <c r="B192" s="85" t="s">
        <v>29</v>
      </c>
      <c r="C192" s="16" t="s">
        <v>89</v>
      </c>
      <c r="D192" s="14" t="s">
        <v>120</v>
      </c>
      <c r="E192" s="685">
        <v>65</v>
      </c>
      <c r="F192" s="685">
        <v>2155.5</v>
      </c>
      <c r="G192" s="734">
        <v>0.67585098743438721</v>
      </c>
      <c r="H192" s="841">
        <v>1288</v>
      </c>
      <c r="I192" s="841">
        <v>1277</v>
      </c>
      <c r="J192" s="489">
        <v>0.99410531776581246</v>
      </c>
      <c r="K192" s="489">
        <v>3.0624619890953042E-3</v>
      </c>
      <c r="L192" s="489">
        <v>0.98809673861707359</v>
      </c>
      <c r="M192" s="489">
        <v>1.0001138969145513</v>
      </c>
      <c r="N192" s="685">
        <v>120</v>
      </c>
      <c r="O192" s="685">
        <v>118</v>
      </c>
      <c r="P192" s="866">
        <v>0.97525407824977117</v>
      </c>
      <c r="Q192" s="866">
        <v>2.1172036937780615E-2</v>
      </c>
      <c r="R192" s="866">
        <v>0.93326913449005255</v>
      </c>
      <c r="S192" s="866">
        <v>1.0172390220094898</v>
      </c>
      <c r="T192" s="685">
        <v>1408</v>
      </c>
      <c r="U192" s="685">
        <v>1395</v>
      </c>
      <c r="V192" s="489">
        <v>0.99238795416612202</v>
      </c>
      <c r="W192" s="489">
        <v>3.3931847445770259E-3</v>
      </c>
      <c r="X192" s="489">
        <v>0.98573049386892264</v>
      </c>
      <c r="Y192" s="489">
        <v>0.9990454144633214</v>
      </c>
    </row>
    <row r="193" spans="1:25" x14ac:dyDescent="0.25">
      <c r="A193" s="815" t="s">
        <v>842</v>
      </c>
      <c r="B193" s="94" t="s">
        <v>29</v>
      </c>
      <c r="C193" s="67" t="s">
        <v>87</v>
      </c>
      <c r="D193" s="390" t="s">
        <v>119</v>
      </c>
      <c r="E193" s="684">
        <v>65</v>
      </c>
      <c r="F193" s="684">
        <v>1485.7999267578125</v>
      </c>
      <c r="G193" s="733">
        <v>0.18671216070652008</v>
      </c>
      <c r="H193" s="840">
        <v>864</v>
      </c>
      <c r="I193" s="840">
        <v>854</v>
      </c>
      <c r="J193" s="713">
        <v>0.99032731683209108</v>
      </c>
      <c r="K193" s="713">
        <v>3.2702168285567569E-3</v>
      </c>
      <c r="L193" s="713">
        <v>0.98390784848723245</v>
      </c>
      <c r="M193" s="713">
        <v>0.9967467851769497</v>
      </c>
      <c r="N193" s="684">
        <v>131</v>
      </c>
      <c r="O193" s="684">
        <v>125</v>
      </c>
      <c r="P193" s="865">
        <v>0.95862329703110616</v>
      </c>
      <c r="Q193" s="865">
        <v>2.1953643056608622E-2</v>
      </c>
      <c r="R193" s="865">
        <v>0.91516386790390469</v>
      </c>
      <c r="S193" s="865">
        <v>1.0020827261583076</v>
      </c>
      <c r="T193" s="684">
        <v>995</v>
      </c>
      <c r="U193" s="684">
        <v>979</v>
      </c>
      <c r="V193" s="713">
        <v>0.98667343964158205</v>
      </c>
      <c r="W193" s="713">
        <v>3.8055704956914886E-3</v>
      </c>
      <c r="X193" s="713">
        <v>0.97920306669325341</v>
      </c>
      <c r="Y193" s="713">
        <v>0.99414381258991069</v>
      </c>
    </row>
    <row r="194" spans="1:25" x14ac:dyDescent="0.25">
      <c r="A194" s="815" t="s">
        <v>842</v>
      </c>
      <c r="B194" s="94" t="s">
        <v>29</v>
      </c>
      <c r="C194" s="67" t="s">
        <v>87</v>
      </c>
      <c r="D194" s="390" t="s">
        <v>122</v>
      </c>
      <c r="E194" s="586" t="s">
        <v>445</v>
      </c>
      <c r="F194" s="586" t="s">
        <v>445</v>
      </c>
      <c r="G194" s="601" t="s">
        <v>445</v>
      </c>
      <c r="H194" s="483" t="s">
        <v>445</v>
      </c>
      <c r="I194" s="483" t="s">
        <v>445</v>
      </c>
      <c r="J194" s="485" t="s">
        <v>445</v>
      </c>
      <c r="K194" s="485" t="s">
        <v>445</v>
      </c>
      <c r="L194" s="485" t="s">
        <v>445</v>
      </c>
      <c r="M194" s="485" t="s">
        <v>445</v>
      </c>
      <c r="N194" s="586" t="s">
        <v>445</v>
      </c>
      <c r="O194" s="586" t="s">
        <v>445</v>
      </c>
      <c r="P194" s="484" t="s">
        <v>445</v>
      </c>
      <c r="Q194" s="484" t="s">
        <v>445</v>
      </c>
      <c r="R194" s="484" t="s">
        <v>445</v>
      </c>
      <c r="S194" s="484" t="s">
        <v>445</v>
      </c>
      <c r="T194" s="586" t="s">
        <v>445</v>
      </c>
      <c r="U194" s="586" t="s">
        <v>445</v>
      </c>
      <c r="V194" s="485" t="s">
        <v>445</v>
      </c>
      <c r="W194" s="485" t="s">
        <v>445</v>
      </c>
      <c r="X194" s="485" t="s">
        <v>445</v>
      </c>
      <c r="Y194" s="485" t="s">
        <v>445</v>
      </c>
    </row>
    <row r="195" spans="1:25" x14ac:dyDescent="0.25">
      <c r="A195" s="391" t="s">
        <v>842</v>
      </c>
      <c r="B195" s="85" t="s">
        <v>29</v>
      </c>
      <c r="C195" s="16" t="s">
        <v>91</v>
      </c>
      <c r="D195" s="14" t="s">
        <v>120</v>
      </c>
      <c r="E195" s="685">
        <v>65</v>
      </c>
      <c r="F195" s="685">
        <v>1485.7999267578125</v>
      </c>
      <c r="G195" s="734">
        <v>0.18671216070652008</v>
      </c>
      <c r="H195" s="841">
        <v>864</v>
      </c>
      <c r="I195" s="841">
        <v>854</v>
      </c>
      <c r="J195" s="489">
        <v>0.99032731683209108</v>
      </c>
      <c r="K195" s="489">
        <v>3.2702168285567569E-3</v>
      </c>
      <c r="L195" s="489">
        <v>0.98390784848723245</v>
      </c>
      <c r="M195" s="489">
        <v>0.9967467851769497</v>
      </c>
      <c r="N195" s="685">
        <v>131</v>
      </c>
      <c r="O195" s="685">
        <v>125</v>
      </c>
      <c r="P195" s="866">
        <v>0.95862329703110616</v>
      </c>
      <c r="Q195" s="866">
        <v>2.1953643056608622E-2</v>
      </c>
      <c r="R195" s="866">
        <v>0.91516386790390469</v>
      </c>
      <c r="S195" s="866">
        <v>1.0020827261583076</v>
      </c>
      <c r="T195" s="685">
        <v>995</v>
      </c>
      <c r="U195" s="685">
        <v>979</v>
      </c>
      <c r="V195" s="489">
        <v>0.98667343964158205</v>
      </c>
      <c r="W195" s="489">
        <v>3.8055704956914886E-3</v>
      </c>
      <c r="X195" s="489">
        <v>0.97920306669325341</v>
      </c>
      <c r="Y195" s="489">
        <v>0.99414381258991069</v>
      </c>
    </row>
    <row r="196" spans="1:25" x14ac:dyDescent="0.25">
      <c r="A196" s="391" t="s">
        <v>842</v>
      </c>
      <c r="B196" s="85" t="s">
        <v>29</v>
      </c>
      <c r="C196" s="14" t="s">
        <v>84</v>
      </c>
      <c r="D196" s="16" t="s">
        <v>121</v>
      </c>
      <c r="E196" s="490">
        <v>65</v>
      </c>
      <c r="F196" s="490">
        <v>3641.2998046875</v>
      </c>
      <c r="G196" s="505">
        <v>0.86256319284439087</v>
      </c>
      <c r="H196" s="486">
        <v>2152</v>
      </c>
      <c r="I196" s="486">
        <v>2131</v>
      </c>
      <c r="J196" s="488">
        <v>0.99328752405045295</v>
      </c>
      <c r="K196" s="488">
        <v>2.5017570591095713E-3</v>
      </c>
      <c r="L196" s="488">
        <v>0.98838111239477811</v>
      </c>
      <c r="M196" s="488">
        <v>0.9981939357061278</v>
      </c>
      <c r="N196" s="490">
        <v>251</v>
      </c>
      <c r="O196" s="490">
        <v>243</v>
      </c>
      <c r="P196" s="487">
        <v>0.97092845791640248</v>
      </c>
      <c r="Q196" s="487">
        <v>1.6654119759234118E-2</v>
      </c>
      <c r="R196" s="487">
        <v>0.93811202267078508</v>
      </c>
      <c r="S196" s="487">
        <v>1.0037448931620199</v>
      </c>
      <c r="T196" s="490">
        <v>2403</v>
      </c>
      <c r="U196" s="490">
        <v>2374</v>
      </c>
      <c r="V196" s="488">
        <v>0.99115097880627312</v>
      </c>
      <c r="W196" s="488">
        <v>2.783484225465759E-3</v>
      </c>
      <c r="X196" s="488">
        <v>0.98569204769324448</v>
      </c>
      <c r="Y196" s="488">
        <v>0.99660990991930176</v>
      </c>
    </row>
    <row r="197" spans="1:25" x14ac:dyDescent="0.25">
      <c r="A197" s="391" t="s">
        <v>842</v>
      </c>
      <c r="B197" s="85" t="s">
        <v>29</v>
      </c>
      <c r="C197" s="14" t="s">
        <v>84</v>
      </c>
      <c r="D197" s="16" t="s">
        <v>123</v>
      </c>
      <c r="E197" s="490" t="s">
        <v>445</v>
      </c>
      <c r="F197" s="490" t="s">
        <v>445</v>
      </c>
      <c r="G197" s="505" t="s">
        <v>445</v>
      </c>
      <c r="H197" s="486" t="s">
        <v>445</v>
      </c>
      <c r="I197" s="486" t="s">
        <v>445</v>
      </c>
      <c r="J197" s="488" t="s">
        <v>445</v>
      </c>
      <c r="K197" s="488" t="s">
        <v>445</v>
      </c>
      <c r="L197" s="488" t="s">
        <v>445</v>
      </c>
      <c r="M197" s="488" t="s">
        <v>445</v>
      </c>
      <c r="N197" s="490" t="s">
        <v>445</v>
      </c>
      <c r="O197" s="490" t="s">
        <v>445</v>
      </c>
      <c r="P197" s="487" t="s">
        <v>445</v>
      </c>
      <c r="Q197" s="487" t="s">
        <v>445</v>
      </c>
      <c r="R197" s="487" t="s">
        <v>445</v>
      </c>
      <c r="S197" s="487" t="s">
        <v>445</v>
      </c>
      <c r="T197" s="490" t="s">
        <v>445</v>
      </c>
      <c r="U197" s="490" t="s">
        <v>445</v>
      </c>
      <c r="V197" s="488" t="s">
        <v>445</v>
      </c>
      <c r="W197" s="488" t="s">
        <v>445</v>
      </c>
      <c r="X197" s="488" t="s">
        <v>445</v>
      </c>
      <c r="Y197" s="488" t="s">
        <v>445</v>
      </c>
    </row>
    <row r="198" spans="1:25" x14ac:dyDescent="0.25">
      <c r="A198" s="386" t="s">
        <v>842</v>
      </c>
      <c r="B198" s="95" t="s">
        <v>92</v>
      </c>
      <c r="C198" s="20" t="s">
        <v>84</v>
      </c>
      <c r="D198" s="20" t="s">
        <v>120</v>
      </c>
      <c r="E198" s="564">
        <v>65</v>
      </c>
      <c r="F198" s="564">
        <v>3641.2998046875</v>
      </c>
      <c r="G198" s="506">
        <v>0.86256319284439087</v>
      </c>
      <c r="H198" s="492">
        <v>2152</v>
      </c>
      <c r="I198" s="492">
        <v>2131</v>
      </c>
      <c r="J198" s="493">
        <v>0.99328752405045295</v>
      </c>
      <c r="K198" s="493">
        <v>2.5017570591095713E-3</v>
      </c>
      <c r="L198" s="493">
        <v>0.98838111239477811</v>
      </c>
      <c r="M198" s="493">
        <v>0.9981939357061278</v>
      </c>
      <c r="N198" s="564">
        <v>251</v>
      </c>
      <c r="O198" s="564">
        <v>243</v>
      </c>
      <c r="P198" s="494">
        <v>0.97092845791640248</v>
      </c>
      <c r="Q198" s="494">
        <v>1.6654119759234118E-2</v>
      </c>
      <c r="R198" s="494">
        <v>0.93811202267078508</v>
      </c>
      <c r="S198" s="494">
        <v>1.0037448931620199</v>
      </c>
      <c r="T198" s="564">
        <v>2403</v>
      </c>
      <c r="U198" s="564">
        <v>2374</v>
      </c>
      <c r="V198" s="493">
        <v>0.99115097880627312</v>
      </c>
      <c r="W198" s="493">
        <v>2.783484225465759E-3</v>
      </c>
      <c r="X198" s="493">
        <v>0.98569204769324448</v>
      </c>
      <c r="Y198" s="493">
        <v>0.99660990991930176</v>
      </c>
    </row>
    <row r="199" spans="1:25" x14ac:dyDescent="0.25">
      <c r="A199" s="391" t="s">
        <v>842</v>
      </c>
      <c r="B199" s="86" t="s">
        <v>86</v>
      </c>
      <c r="C199" s="16" t="s">
        <v>89</v>
      </c>
      <c r="D199" s="16" t="s">
        <v>121</v>
      </c>
      <c r="E199" s="490">
        <v>130</v>
      </c>
      <c r="F199" s="490">
        <v>2849.89990234375</v>
      </c>
      <c r="G199" s="505">
        <v>0.73692786693572998</v>
      </c>
      <c r="H199" s="486">
        <v>1818</v>
      </c>
      <c r="I199" s="486">
        <v>1807</v>
      </c>
      <c r="J199" s="488">
        <v>0.99459387126978338</v>
      </c>
      <c r="K199" s="488">
        <v>2.8084247681372547E-3</v>
      </c>
      <c r="L199" s="488">
        <v>0.98908528758776082</v>
      </c>
      <c r="M199" s="488">
        <v>1.0001024549518058</v>
      </c>
      <c r="N199" s="490">
        <v>164</v>
      </c>
      <c r="O199" s="490">
        <v>157</v>
      </c>
      <c r="P199" s="487">
        <v>0.9610451308236414</v>
      </c>
      <c r="Q199" s="487">
        <v>2.355404732382493E-2</v>
      </c>
      <c r="R199" s="487">
        <v>0.91447751394909393</v>
      </c>
      <c r="S199" s="487">
        <v>1.0076127476981889</v>
      </c>
      <c r="T199" s="490">
        <v>1982</v>
      </c>
      <c r="U199" s="490">
        <v>1964</v>
      </c>
      <c r="V199" s="488">
        <v>0.99195281796540469</v>
      </c>
      <c r="W199" s="488">
        <v>3.2288245960568032E-3</v>
      </c>
      <c r="X199" s="488">
        <v>0.98561964120249335</v>
      </c>
      <c r="Y199" s="488">
        <v>0.99828599472831603</v>
      </c>
    </row>
    <row r="200" spans="1:25" x14ac:dyDescent="0.25">
      <c r="A200" s="391" t="s">
        <v>842</v>
      </c>
      <c r="B200" s="86" t="s">
        <v>86</v>
      </c>
      <c r="C200" s="16" t="s">
        <v>91</v>
      </c>
      <c r="D200" s="16" t="s">
        <v>123</v>
      </c>
      <c r="E200" s="490" t="s">
        <v>445</v>
      </c>
      <c r="F200" s="490" t="s">
        <v>445</v>
      </c>
      <c r="G200" s="505" t="s">
        <v>445</v>
      </c>
      <c r="H200" s="486" t="s">
        <v>445</v>
      </c>
      <c r="I200" s="486" t="s">
        <v>445</v>
      </c>
      <c r="J200" s="488" t="s">
        <v>445</v>
      </c>
      <c r="K200" s="488" t="s">
        <v>445</v>
      </c>
      <c r="L200" s="488" t="s">
        <v>445</v>
      </c>
      <c r="M200" s="488" t="s">
        <v>445</v>
      </c>
      <c r="N200" s="490" t="s">
        <v>445</v>
      </c>
      <c r="O200" s="490" t="s">
        <v>445</v>
      </c>
      <c r="P200" s="487" t="s">
        <v>445</v>
      </c>
      <c r="Q200" s="487" t="s">
        <v>445</v>
      </c>
      <c r="R200" s="487" t="s">
        <v>445</v>
      </c>
      <c r="S200" s="487" t="s">
        <v>445</v>
      </c>
      <c r="T200" s="490" t="s">
        <v>445</v>
      </c>
      <c r="U200" s="490" t="s">
        <v>445</v>
      </c>
      <c r="V200" s="488" t="s">
        <v>445</v>
      </c>
      <c r="W200" s="488" t="s">
        <v>445</v>
      </c>
      <c r="X200" s="488" t="s">
        <v>445</v>
      </c>
      <c r="Y200" s="488" t="s">
        <v>445</v>
      </c>
    </row>
    <row r="201" spans="1:25" x14ac:dyDescent="0.25">
      <c r="A201" s="386" t="s">
        <v>842</v>
      </c>
      <c r="B201" s="87" t="s">
        <v>86</v>
      </c>
      <c r="C201" s="20" t="s">
        <v>84</v>
      </c>
      <c r="D201" s="17" t="s">
        <v>121</v>
      </c>
      <c r="E201" s="564">
        <v>130</v>
      </c>
      <c r="F201" s="564">
        <v>6456.5</v>
      </c>
      <c r="G201" s="506">
        <v>1</v>
      </c>
      <c r="H201" s="492">
        <v>3504</v>
      </c>
      <c r="I201" s="492">
        <v>3483</v>
      </c>
      <c r="J201" s="493">
        <v>0.99421006549262125</v>
      </c>
      <c r="K201" s="493">
        <v>2.157431724704467E-3</v>
      </c>
      <c r="L201" s="493">
        <v>0.9899799010697109</v>
      </c>
      <c r="M201" s="493">
        <v>0.99844022991553161</v>
      </c>
      <c r="N201" s="564">
        <v>466</v>
      </c>
      <c r="O201" s="564">
        <v>423</v>
      </c>
      <c r="P201" s="494">
        <v>0.96233660353847528</v>
      </c>
      <c r="Q201" s="494">
        <v>1.6256786690212681E-2</v>
      </c>
      <c r="R201" s="494">
        <v>0.93037955134336903</v>
      </c>
      <c r="S201" s="494">
        <v>0.99429365573358153</v>
      </c>
      <c r="T201" s="564">
        <v>3970</v>
      </c>
      <c r="U201" s="564">
        <v>1964</v>
      </c>
      <c r="V201" s="493">
        <v>0.99136123470366844</v>
      </c>
      <c r="W201" s="493">
        <v>2.4835175886769468E-3</v>
      </c>
      <c r="X201" s="493">
        <v>0.98649170042038425</v>
      </c>
      <c r="Y201" s="493">
        <v>0.99623076898695262</v>
      </c>
    </row>
    <row r="202" spans="1:25" x14ac:dyDescent="0.25">
      <c r="A202" s="386" t="s">
        <v>842</v>
      </c>
      <c r="B202" s="87" t="s">
        <v>86</v>
      </c>
      <c r="C202" s="20" t="s">
        <v>84</v>
      </c>
      <c r="D202" s="17" t="s">
        <v>123</v>
      </c>
      <c r="E202" s="564" t="s">
        <v>445</v>
      </c>
      <c r="F202" s="564" t="s">
        <v>445</v>
      </c>
      <c r="G202" s="506" t="s">
        <v>445</v>
      </c>
      <c r="H202" s="492" t="s">
        <v>445</v>
      </c>
      <c r="I202" s="492" t="s">
        <v>445</v>
      </c>
      <c r="J202" s="493" t="s">
        <v>445</v>
      </c>
      <c r="K202" s="493" t="s">
        <v>445</v>
      </c>
      <c r="L202" s="493" t="s">
        <v>445</v>
      </c>
      <c r="M202" s="493" t="s">
        <v>445</v>
      </c>
      <c r="N202" s="564" t="s">
        <v>445</v>
      </c>
      <c r="O202" s="564" t="s">
        <v>445</v>
      </c>
      <c r="P202" s="494" t="s">
        <v>445</v>
      </c>
      <c r="Q202" s="494" t="s">
        <v>445</v>
      </c>
      <c r="R202" s="494" t="s">
        <v>445</v>
      </c>
      <c r="S202" s="494" t="s">
        <v>445</v>
      </c>
      <c r="T202" s="564" t="s">
        <v>445</v>
      </c>
      <c r="U202" s="564" t="s">
        <v>445</v>
      </c>
      <c r="V202" s="493" t="s">
        <v>445</v>
      </c>
      <c r="W202" s="493" t="s">
        <v>445</v>
      </c>
      <c r="X202" s="493" t="s">
        <v>445</v>
      </c>
      <c r="Y202" s="493" t="s">
        <v>445</v>
      </c>
    </row>
    <row r="203" spans="1:25" x14ac:dyDescent="0.25">
      <c r="A203" s="386" t="s">
        <v>842</v>
      </c>
      <c r="B203" s="87" t="s">
        <v>86</v>
      </c>
      <c r="C203" s="17" t="s">
        <v>89</v>
      </c>
      <c r="D203" s="20" t="s">
        <v>120</v>
      </c>
      <c r="E203" s="564">
        <v>130</v>
      </c>
      <c r="F203" s="564">
        <v>2849.89990234375</v>
      </c>
      <c r="G203" s="506">
        <v>0.73692786693572998</v>
      </c>
      <c r="H203" s="492">
        <v>1818</v>
      </c>
      <c r="I203" s="492">
        <v>1807</v>
      </c>
      <c r="J203" s="493">
        <v>0.99459387126978338</v>
      </c>
      <c r="K203" s="493">
        <v>2.8084247681372547E-3</v>
      </c>
      <c r="L203" s="493">
        <v>0.98908528758776082</v>
      </c>
      <c r="M203" s="493">
        <v>1.0001024549518058</v>
      </c>
      <c r="N203" s="564">
        <v>164</v>
      </c>
      <c r="O203" s="564">
        <v>157</v>
      </c>
      <c r="P203" s="494">
        <v>0.9610451308236414</v>
      </c>
      <c r="Q203" s="494">
        <v>2.355404732382493E-2</v>
      </c>
      <c r="R203" s="494">
        <v>0.91447751394909393</v>
      </c>
      <c r="S203" s="494">
        <v>1.0076127476981889</v>
      </c>
      <c r="T203" s="564">
        <v>1982</v>
      </c>
      <c r="U203" s="564">
        <v>1964</v>
      </c>
      <c r="V203" s="493">
        <v>0.99195281796540469</v>
      </c>
      <c r="W203" s="493">
        <v>3.2288245960568032E-3</v>
      </c>
      <c r="X203" s="493">
        <v>0.98561964120249335</v>
      </c>
      <c r="Y203" s="493">
        <v>0.99828599472831603</v>
      </c>
    </row>
    <row r="204" spans="1:25" x14ac:dyDescent="0.25">
      <c r="A204" s="387" t="s">
        <v>842</v>
      </c>
      <c r="B204" s="90" t="s">
        <v>86</v>
      </c>
      <c r="C204" s="97" t="s">
        <v>91</v>
      </c>
      <c r="D204" s="109" t="s">
        <v>120</v>
      </c>
      <c r="E204" s="564">
        <v>130</v>
      </c>
      <c r="F204" s="564">
        <v>3606.599853515625</v>
      </c>
      <c r="G204" s="506">
        <v>0.26307213306427002</v>
      </c>
      <c r="H204" s="492">
        <v>1686</v>
      </c>
      <c r="I204" s="492">
        <v>1676</v>
      </c>
      <c r="J204" s="493">
        <v>0.99313493388635865</v>
      </c>
      <c r="K204" s="493">
        <v>2.3184919665982023E-3</v>
      </c>
      <c r="L204" s="493">
        <v>0.98858699250903248</v>
      </c>
      <c r="M204" s="493">
        <v>0.99768287526368482</v>
      </c>
      <c r="N204" s="564">
        <v>302</v>
      </c>
      <c r="O204" s="564">
        <v>266</v>
      </c>
      <c r="P204" s="494">
        <v>0.96484952181798511</v>
      </c>
      <c r="Q204" s="494">
        <v>1.4300577495881941E-2</v>
      </c>
      <c r="R204" s="494">
        <v>0.93669423060170898</v>
      </c>
      <c r="S204" s="494">
        <v>0.99300481303426125</v>
      </c>
      <c r="T204" s="564">
        <v>1988</v>
      </c>
      <c r="U204" s="564">
        <v>1964</v>
      </c>
      <c r="V204" s="493">
        <v>0.98970406876121797</v>
      </c>
      <c r="W204" s="493">
        <v>2.7072309905328187E-3</v>
      </c>
      <c r="X204" s="493">
        <v>0.98439357900442614</v>
      </c>
      <c r="Y204" s="493">
        <v>0.9950145585180098</v>
      </c>
    </row>
    <row r="205" spans="1:25" x14ac:dyDescent="0.25">
      <c r="A205" s="399" t="s">
        <v>842</v>
      </c>
      <c r="B205" s="106" t="s">
        <v>86</v>
      </c>
      <c r="C205" s="106" t="s">
        <v>84</v>
      </c>
      <c r="D205" s="106" t="s">
        <v>120</v>
      </c>
      <c r="E205" s="571">
        <v>130</v>
      </c>
      <c r="F205" s="571">
        <v>6456.5</v>
      </c>
      <c r="G205" s="602">
        <v>1</v>
      </c>
      <c r="H205" s="552">
        <v>3504</v>
      </c>
      <c r="I205" s="552">
        <v>3483</v>
      </c>
      <c r="J205" s="541">
        <v>0.99421006549262125</v>
      </c>
      <c r="K205" s="541">
        <v>2.157431724704467E-3</v>
      </c>
      <c r="L205" s="541">
        <v>0.9899799010697109</v>
      </c>
      <c r="M205" s="541">
        <v>0.99844022991553161</v>
      </c>
      <c r="N205" s="571">
        <v>466</v>
      </c>
      <c r="O205" s="571">
        <v>423</v>
      </c>
      <c r="P205" s="572">
        <v>0.96233660353847528</v>
      </c>
      <c r="Q205" s="572">
        <v>1.6256786690212681E-2</v>
      </c>
      <c r="R205" s="572">
        <v>0.93037955134336903</v>
      </c>
      <c r="S205" s="572">
        <v>0.99429365573358153</v>
      </c>
      <c r="T205" s="571">
        <v>3970</v>
      </c>
      <c r="U205" s="571">
        <v>1964</v>
      </c>
      <c r="V205" s="541">
        <v>0.99136123470366844</v>
      </c>
      <c r="W205" s="541">
        <v>2.4835175886769468E-3</v>
      </c>
      <c r="X205" s="541">
        <v>0.98649170042038425</v>
      </c>
      <c r="Y205" s="541">
        <v>0.99623076898695262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A8451BE775B848A22468CE90114048" ma:contentTypeVersion="17" ma:contentTypeDescription="Create a new document." ma:contentTypeScope="" ma:versionID="d469d6533ddad1abb3e8f7311f6e9101">
  <xsd:schema xmlns:xsd="http://www.w3.org/2001/XMLSchema" xmlns:xs="http://www.w3.org/2001/XMLSchema" xmlns:p="http://schemas.microsoft.com/office/2006/metadata/properties" xmlns:ns2="045efc6c-4256-4774-a0cb-0ee95332751b" xmlns:ns3="76d2a015-a59f-41b5-9156-2b0ffef9ae2f" xmlns:ns4="35f5d3e8-2c8a-4c44-ae3c-37ff16a18d85" targetNamespace="http://schemas.microsoft.com/office/2006/metadata/properties" ma:root="true" ma:fieldsID="1f8e8fb37db1d6f3fbf7a00f5a3c0c59" ns2:_="" ns3:_="" ns4:_="">
    <xsd:import namespace="045efc6c-4256-4774-a0cb-0ee95332751b"/>
    <xsd:import namespace="76d2a015-a59f-41b5-9156-2b0ffef9ae2f"/>
    <xsd:import namespace="35f5d3e8-2c8a-4c44-ae3c-37ff16a18d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element ref="ns3:Datum"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efc6c-4256-4774-a0cb-0ee9533275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d2a015-a59f-41b5-9156-2b0ffef9ae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Datum" ma:index="19" nillable="true" ma:displayName="Datum" ma:format="DateOnly" ma:internalName="Datum">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ad29ca-0250-419a-8ce4-f0f09001e4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f5d3e8-2c8a-4c44-ae3c-37ff16a18d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43c2c4e-035a-4db2-8ebe-f7cfea7e4b80}" ma:internalName="TaxCatchAll" ma:showField="CatchAllData" ma:web="045efc6c-4256-4774-a0cb-0ee9533275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um xmlns="76d2a015-a59f-41b5-9156-2b0ffef9ae2f" xsi:nil="true"/>
    <lcf76f155ced4ddcb4097134ff3c332f xmlns="76d2a015-a59f-41b5-9156-2b0ffef9ae2f">
      <Terms xmlns="http://schemas.microsoft.com/office/infopath/2007/PartnerControls"/>
    </lcf76f155ced4ddcb4097134ff3c332f>
    <TaxCatchAll xmlns="35f5d3e8-2c8a-4c44-ae3c-37ff16a18d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3332B-F9D7-4616-B5FA-62BBEEE54410}"/>
</file>

<file path=customXml/itemProps2.xml><?xml version="1.0" encoding="utf-8"?>
<ds:datastoreItem xmlns:ds="http://schemas.openxmlformats.org/officeDocument/2006/customXml" ds:itemID="{AB54824F-BA46-4729-8012-EAAF3B7E9A8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00C780-1E94-497B-86C5-AC7AD5757E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Speed</vt:lpstr>
      <vt:lpstr>Seat belts &amp; CRS</vt:lpstr>
      <vt:lpstr>CRS- in-vehicle inspection</vt:lpstr>
      <vt:lpstr>Helmet-Cyclists-Minimum</vt:lpstr>
      <vt:lpstr>Helmet-Cyclists-Recommended</vt:lpstr>
      <vt:lpstr>Helmet-Cyclists-Semiaggregate</vt:lpstr>
      <vt:lpstr>Helmet-PTWs-Minimum</vt:lpstr>
      <vt:lpstr>Helmet-PTWs-Recommended</vt:lpstr>
      <vt:lpstr>Alcohol</vt:lpstr>
      <vt:lpstr>Alcohol-Questionnaire Survey</vt:lpstr>
      <vt:lpstr>Distraction</vt:lpstr>
      <vt:lpstr>Vehicle Safety</vt:lpstr>
      <vt:lpstr>Infrastructure</vt:lpstr>
      <vt:lpstr>Post-Crash Care</vt:lpstr>
      <vt:lpstr>Helmet-PTWs-Semiaggregate</vt:lpstr>
      <vt:lpstr>Metadata-Cycle Helmet</vt:lpstr>
      <vt:lpstr>Metadata-PTWs Helmet</vt:lpstr>
      <vt:lpstr>Statistics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kf</dc:creator>
  <cp:keywords/>
  <dc:description/>
  <cp:lastModifiedBy>Katerina Folla</cp:lastModifiedBy>
  <cp:revision/>
  <dcterms:created xsi:type="dcterms:W3CDTF">2021-03-19T14:16:34Z</dcterms:created>
  <dcterms:modified xsi:type="dcterms:W3CDTF">2023-01-23T09:21:31Z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0x010100ECA8451BE775B848A22468CE90114048</vt:lpwstr>
  </property>
</Properties>
</file>